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X:\MAC\EXTCLNT\PreStart\"/>
    </mc:Choice>
  </mc:AlternateContent>
  <xr:revisionPtr revIDLastSave="0" documentId="8_{77044257-6C33-43D6-A26A-92683D1A0019}" xr6:coauthVersionLast="47" xr6:coauthVersionMax="47" xr10:uidLastSave="{00000000-0000-0000-0000-000000000000}"/>
  <bookViews>
    <workbookView xWindow="-110" yWindow="-110" windowWidth="19420" windowHeight="11500" tabRatio="877" firstSheet="1" activeTab="1" xr2:uid="{00000000-000D-0000-FFFF-FFFF00000000}"/>
  </bookViews>
  <sheets>
    <sheet name="Titles" sheetId="20" state="hidden" r:id="rId1"/>
    <sheet name="Index" sheetId="21" r:id="rId2"/>
    <sheet name="Notes" sheetId="26" r:id="rId3"/>
    <sheet name="Table 1" sheetId="1" r:id="rId4"/>
    <sheet name="Table 2" sheetId="2" r:id="rId5"/>
    <sheet name="Table 3" sheetId="9" r:id="rId6"/>
    <sheet name="Table 4" sheetId="29" r:id="rId7"/>
    <sheet name="Table 5" sheetId="10" r:id="rId8"/>
    <sheet name="Table 6" sheetId="7" r:id="rId9"/>
    <sheet name="Table 7" sheetId="6" r:id="rId10"/>
    <sheet name="Table 8" sheetId="5" r:id="rId11"/>
    <sheet name="Table 9" sheetId="14" r:id="rId12"/>
    <sheet name="Table 10" sheetId="15" r:id="rId13"/>
    <sheet name="Table 11" sheetId="17" r:id="rId14"/>
    <sheet name="Table 12" sheetId="30" r:id="rId15"/>
    <sheet name="Table 13" sheetId="19" r:id="rId16"/>
    <sheet name="Table 14" sheetId="31" r:id="rId17"/>
    <sheet name="Table 15" sheetId="3" r:id="rId18"/>
    <sheet name="Table 16" sheetId="4" r:id="rId19"/>
    <sheet name="Tables 17-18" sheetId="11" r:id="rId20"/>
    <sheet name="Tables 19-20" sheetId="13" r:id="rId21"/>
    <sheet name="Signes conventionnels " sheetId="22" r:id="rId22"/>
    <sheet name="Étendue et Géographie" sheetId="23" r:id="rId23"/>
    <sheet name="Concepts et définitions " sheetId="24" r:id="rId24"/>
    <sheet name=" " sheetId="25" r:id="rId25"/>
  </sheets>
  <definedNames>
    <definedName name="_AMO_UniqueIdentifier" localSheetId="14" hidden="1">"'0ab47170-f5c4-49c4-92b1-fa987b98b145'"</definedName>
    <definedName name="_AMO_UniqueIdentifier" localSheetId="16" hidden="1">"'0ab47170-f5c4-49c4-92b1-fa987b98b145'"</definedName>
    <definedName name="_AMO_UniqueIdentifier" localSheetId="6" hidden="1">"'0ab47170-f5c4-49c4-92b1-fa987b98b145'"</definedName>
    <definedName name="_AMO_UniqueIdentifier" hidden="1">"'254c5270-75dc-4c38-a248-af4dc3cad64a'"</definedName>
    <definedName name="_xlnm.Print_Area" localSheetId="3">'Table 1'!$A$1:$K$69</definedName>
    <definedName name="_xlnm.Print_Area" localSheetId="12">'Table 10'!$A$1:$I$48</definedName>
    <definedName name="_xlnm.Print_Area" localSheetId="13">'Table 11'!$A$1:$H$49</definedName>
    <definedName name="_xlnm.Print_Area" localSheetId="14">'Table 12'!$A$1:$H$49</definedName>
    <definedName name="_xlnm.Print_Area" localSheetId="15">'Table 13'!$A$1:$H$49</definedName>
    <definedName name="_xlnm.Print_Area" localSheetId="16">'Table 14'!$A$1:$H$49</definedName>
    <definedName name="_xlnm.Print_Area" localSheetId="17">'Table 15'!$A$1:$F$44</definedName>
    <definedName name="_xlnm.Print_Area" localSheetId="18">'Table 16'!$A$1:$I$48</definedName>
    <definedName name="_xlnm.Print_Area" localSheetId="4">'Table 2'!$A$1:$K$67</definedName>
    <definedName name="_xlnm.Print_Area" localSheetId="5">'Table 3'!$A$1:$H$50</definedName>
    <definedName name="_xlnm.Print_Area" localSheetId="6">'Table 4'!$A$1:$J$47</definedName>
    <definedName name="_xlnm.Print_Area" localSheetId="7">'Table 5'!$A$1:$I$61</definedName>
    <definedName name="_xlnm.Print_Area" localSheetId="8">'Table 6'!$A$1:$H$62</definedName>
    <definedName name="_xlnm.Print_Area" localSheetId="9">'Table 7'!$A$1:$G$61</definedName>
    <definedName name="_xlnm.Print_Area" localSheetId="10">'Table 8'!$A$1:$H$49</definedName>
    <definedName name="_xlnm.Print_Area" localSheetId="11">'Table 9'!$A$1:$H$48</definedName>
    <definedName name="_xlnm.Print_Area" localSheetId="19">'Tables 17-18'!$A$1:$L$57</definedName>
    <definedName name="_xlnm.Print_Area" localSheetId="20">'Tables 19-20'!$A$1:$H$41</definedName>
    <definedName name="_xlnm.Print_Area">'Table 1'!$A$1:$L$69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6" i="14" l="1"/>
  <c r="A44" i="14"/>
  <c r="A32" i="31"/>
  <c r="A20" i="31"/>
  <c r="A8" i="31"/>
  <c r="A43" i="29"/>
  <c r="H17" i="13" l="1"/>
  <c r="L28" i="11"/>
  <c r="L27" i="11"/>
  <c r="L26" i="11"/>
  <c r="L25" i="11"/>
  <c r="K16" i="11"/>
  <c r="J16" i="11"/>
  <c r="L16" i="11" s="1"/>
  <c r="A46" i="5"/>
  <c r="A44" i="5"/>
  <c r="H27" i="9"/>
  <c r="E9" i="2"/>
  <c r="H26" i="1"/>
  <c r="H8" i="1"/>
  <c r="J8" i="1"/>
  <c r="J7" i="2"/>
  <c r="G7" i="2"/>
  <c r="D7" i="2"/>
  <c r="A35" i="9"/>
  <c r="A18" i="9"/>
  <c r="A47" i="11"/>
  <c r="A42" i="11"/>
  <c r="A15" i="4"/>
  <c r="A8" i="19"/>
  <c r="A8" i="17"/>
  <c r="A8" i="15"/>
  <c r="A32" i="15"/>
  <c r="A32" i="17"/>
  <c r="A32" i="19"/>
  <c r="A6" i="3"/>
  <c r="A11" i="4"/>
  <c r="A19" i="4"/>
  <c r="A31" i="4"/>
  <c r="A14" i="13"/>
  <c r="A10" i="13"/>
  <c r="A20" i="19"/>
  <c r="A20" i="17"/>
  <c r="A20" i="15"/>
  <c r="A22" i="9"/>
  <c r="A13" i="9"/>
  <c r="I7" i="2"/>
  <c r="F7" i="2"/>
  <c r="C7" i="2"/>
  <c r="J7" i="1"/>
  <c r="I7" i="1"/>
  <c r="G7" i="1"/>
  <c r="F7" i="1"/>
  <c r="D7" i="1"/>
  <c r="C7" i="1"/>
  <c r="A4" i="1"/>
  <c r="A67" i="1"/>
  <c r="A68" i="1"/>
  <c r="A39" i="13"/>
  <c r="A38" i="13"/>
  <c r="A52" i="11"/>
  <c r="A46" i="4"/>
  <c r="A44" i="3"/>
  <c r="A46" i="19"/>
  <c r="A46" i="17"/>
  <c r="A46" i="15"/>
  <c r="A59" i="6"/>
  <c r="A61" i="7"/>
  <c r="A59" i="10"/>
  <c r="A49" i="9"/>
  <c r="A43" i="3"/>
  <c r="A44" i="19"/>
  <c r="A44" i="17"/>
  <c r="A44" i="15"/>
  <c r="A57" i="6"/>
  <c r="A59" i="7"/>
  <c r="A57" i="10"/>
  <c r="A47" i="9"/>
  <c r="A68" i="2"/>
  <c r="A67" i="2"/>
  <c r="A4" i="2"/>
  <c r="H25" i="1" l="1"/>
  <c r="J8" i="2"/>
  <c r="E56" i="2"/>
  <c r="H34" i="2"/>
  <c r="L24" i="11"/>
  <c r="H46" i="9"/>
  <c r="H41" i="2"/>
  <c r="E25" i="1"/>
  <c r="H28" i="1"/>
  <c r="L23" i="11"/>
  <c r="H40" i="2"/>
  <c r="H48" i="2"/>
  <c r="H56" i="2"/>
  <c r="E62" i="2"/>
  <c r="E26" i="2"/>
  <c r="H9" i="2"/>
  <c r="H16" i="2"/>
  <c r="E8" i="2"/>
  <c r="L22" i="11"/>
  <c r="H43" i="9"/>
  <c r="H37" i="9"/>
  <c r="H63" i="2"/>
  <c r="E48" i="2"/>
  <c r="H33" i="2"/>
  <c r="H49" i="2"/>
  <c r="H55" i="2"/>
  <c r="E33" i="2"/>
  <c r="E55" i="2"/>
  <c r="E27" i="2"/>
  <c r="E13" i="2"/>
  <c r="E14" i="2"/>
  <c r="H17" i="2"/>
  <c r="H40" i="1"/>
  <c r="H62" i="1"/>
  <c r="H48" i="1"/>
  <c r="H33" i="1"/>
  <c r="H55" i="1"/>
  <c r="E44" i="1"/>
  <c r="E30" i="1"/>
  <c r="E52" i="1"/>
  <c r="E37" i="1"/>
  <c r="E59" i="1"/>
  <c r="E44" i="2"/>
  <c r="E52" i="2"/>
  <c r="E30" i="2"/>
  <c r="E38" i="2"/>
  <c r="E45" i="2"/>
  <c r="E60" i="2"/>
  <c r="H11" i="2"/>
  <c r="H40" i="9"/>
  <c r="L20" i="11"/>
  <c r="H33" i="9"/>
  <c r="I32" i="29"/>
  <c r="H14" i="13"/>
  <c r="H29" i="2"/>
  <c r="H36" i="2"/>
  <c r="H43" i="2"/>
  <c r="H51" i="2"/>
  <c r="H58" i="2"/>
  <c r="H65" i="2"/>
  <c r="H26" i="2"/>
  <c r="H31" i="2"/>
  <c r="E35" i="2"/>
  <c r="H38" i="2"/>
  <c r="E42" i="2"/>
  <c r="H53" i="2"/>
  <c r="E57" i="2"/>
  <c r="H60" i="2"/>
  <c r="E64" i="2"/>
  <c r="H24" i="2"/>
  <c r="H35" i="2"/>
  <c r="E39" i="2"/>
  <c r="H42" i="2"/>
  <c r="H50" i="2"/>
  <c r="E54" i="2"/>
  <c r="H57" i="2"/>
  <c r="E61" i="2"/>
  <c r="H64" i="2"/>
  <c r="E25" i="2"/>
  <c r="H28" i="2"/>
  <c r="E29" i="2"/>
  <c r="H32" i="2"/>
  <c r="E36" i="2"/>
  <c r="H39" i="2"/>
  <c r="E43" i="2"/>
  <c r="H47" i="2"/>
  <c r="E51" i="2"/>
  <c r="H54" i="2"/>
  <c r="E58" i="2"/>
  <c r="H61" i="2"/>
  <c r="E65" i="2"/>
  <c r="I24" i="2"/>
  <c r="I60" i="2"/>
  <c r="H30" i="2"/>
  <c r="H44" i="2"/>
  <c r="H52" i="2"/>
  <c r="H59" i="2"/>
  <c r="H37" i="2"/>
  <c r="E16" i="2"/>
  <c r="H24" i="1"/>
  <c r="E28" i="1"/>
  <c r="H51" i="1"/>
  <c r="H58" i="1"/>
  <c r="H65" i="1"/>
  <c r="H41" i="1"/>
  <c r="E45" i="1"/>
  <c r="E53" i="1"/>
  <c r="H56" i="1"/>
  <c r="E60" i="1"/>
  <c r="H63" i="1"/>
  <c r="H27" i="1"/>
  <c r="E55" i="1"/>
  <c r="E62" i="1"/>
  <c r="E27" i="1"/>
  <c r="E24" i="1"/>
  <c r="H10" i="1"/>
  <c r="H19" i="1"/>
  <c r="E8" i="1"/>
  <c r="E15" i="1"/>
  <c r="E13" i="1"/>
  <c r="H16" i="1"/>
  <c r="H31" i="1"/>
  <c r="E35" i="1"/>
  <c r="H38" i="1"/>
  <c r="E42" i="1"/>
  <c r="H45" i="1"/>
  <c r="E50" i="1"/>
  <c r="H53" i="1"/>
  <c r="E57" i="1"/>
  <c r="H60" i="1"/>
  <c r="E64" i="1"/>
  <c r="E10" i="2"/>
  <c r="H14" i="2"/>
  <c r="E19" i="2"/>
  <c r="H24" i="9"/>
  <c r="E9" i="1"/>
  <c r="H13" i="1"/>
  <c r="E17" i="1"/>
  <c r="E32" i="1"/>
  <c r="H35" i="1"/>
  <c r="E39" i="1"/>
  <c r="H42" i="1"/>
  <c r="E47" i="1"/>
  <c r="H50" i="1"/>
  <c r="E54" i="1"/>
  <c r="H57" i="1"/>
  <c r="E61" i="1"/>
  <c r="H64" i="1"/>
  <c r="H10" i="2"/>
  <c r="E15" i="2"/>
  <c r="H19" i="2"/>
  <c r="L19" i="11"/>
  <c r="G31" i="29"/>
  <c r="H9" i="1"/>
  <c r="E14" i="1"/>
  <c r="H17" i="1"/>
  <c r="H32" i="1"/>
  <c r="E36" i="1"/>
  <c r="H39" i="1"/>
  <c r="E43" i="1"/>
  <c r="H47" i="1"/>
  <c r="E51" i="1"/>
  <c r="H54" i="1"/>
  <c r="E58" i="1"/>
  <c r="H61" i="1"/>
  <c r="E65" i="1"/>
  <c r="E11" i="2"/>
  <c r="H15" i="2"/>
  <c r="I30" i="2"/>
  <c r="H41" i="29"/>
  <c r="E10" i="1"/>
  <c r="H14" i="1"/>
  <c r="E19" i="1"/>
  <c r="H29" i="1"/>
  <c r="E33" i="1"/>
  <c r="H36" i="1"/>
  <c r="E40" i="1"/>
  <c r="H43" i="1"/>
  <c r="E48" i="1"/>
  <c r="E26" i="1"/>
  <c r="H8" i="2"/>
  <c r="E11" i="1"/>
  <c r="H15" i="1"/>
  <c r="H30" i="1"/>
  <c r="E34" i="1"/>
  <c r="H37" i="1"/>
  <c r="E41" i="1"/>
  <c r="H44" i="1"/>
  <c r="E49" i="1"/>
  <c r="H52" i="1"/>
  <c r="E56" i="1"/>
  <c r="H59" i="1"/>
  <c r="E63" i="1"/>
  <c r="H13" i="2"/>
  <c r="E17" i="2"/>
  <c r="H30" i="9"/>
  <c r="G30" i="29"/>
  <c r="I23" i="1"/>
  <c r="H23" i="1"/>
  <c r="H11" i="1"/>
  <c r="E16" i="1"/>
  <c r="E31" i="1"/>
  <c r="H34" i="1"/>
  <c r="E38" i="1"/>
  <c r="H49" i="1"/>
  <c r="E23" i="1"/>
  <c r="E29" i="1"/>
  <c r="J10" i="2"/>
  <c r="J14" i="2"/>
  <c r="J17" i="2"/>
  <c r="J24" i="1"/>
  <c r="H15" i="9"/>
  <c r="H11" i="13"/>
  <c r="I13" i="2"/>
  <c r="J19" i="29"/>
  <c r="I33" i="10"/>
  <c r="I45" i="10"/>
  <c r="H50" i="7"/>
  <c r="H53" i="7"/>
  <c r="H56" i="7"/>
  <c r="F22" i="29"/>
  <c r="I47" i="11"/>
  <c r="J13" i="2"/>
  <c r="J16" i="2"/>
  <c r="F46" i="2"/>
  <c r="G22" i="6"/>
  <c r="G26" i="6"/>
  <c r="G30" i="6"/>
  <c r="G34" i="6"/>
  <c r="G38" i="6"/>
  <c r="G42" i="6"/>
  <c r="G46" i="6"/>
  <c r="G50" i="6"/>
  <c r="G54" i="6"/>
  <c r="L18" i="11"/>
  <c r="H32" i="29"/>
  <c r="J29" i="29"/>
  <c r="G41" i="29"/>
  <c r="J47" i="1"/>
  <c r="H23" i="9"/>
  <c r="H26" i="9"/>
  <c r="H29" i="9"/>
  <c r="H32" i="9"/>
  <c r="H36" i="9"/>
  <c r="H39" i="9"/>
  <c r="H42" i="9"/>
  <c r="H45" i="9"/>
  <c r="H25" i="7"/>
  <c r="H28" i="7"/>
  <c r="H31" i="7"/>
  <c r="H34" i="7"/>
  <c r="H37" i="7"/>
  <c r="H40" i="7"/>
  <c r="H43" i="7"/>
  <c r="H46" i="7"/>
  <c r="H49" i="7"/>
  <c r="G24" i="6"/>
  <c r="G28" i="6"/>
  <c r="G32" i="6"/>
  <c r="G36" i="6"/>
  <c r="G40" i="6"/>
  <c r="G44" i="6"/>
  <c r="G48" i="6"/>
  <c r="G52" i="6"/>
  <c r="G56" i="6"/>
  <c r="J60" i="1"/>
  <c r="I15" i="2"/>
  <c r="J17" i="29"/>
  <c r="F42" i="29"/>
  <c r="I41" i="10"/>
  <c r="G42" i="29"/>
  <c r="H19" i="9"/>
  <c r="I34" i="10"/>
  <c r="I46" i="10"/>
  <c r="L17" i="11"/>
  <c r="I64" i="1"/>
  <c r="J37" i="1"/>
  <c r="J40" i="1"/>
  <c r="J48" i="1"/>
  <c r="F18" i="2"/>
  <c r="F12" i="2"/>
  <c r="I8" i="2"/>
  <c r="K8" i="2" s="1"/>
  <c r="I23" i="2"/>
  <c r="I29" i="2"/>
  <c r="I35" i="2"/>
  <c r="I41" i="2"/>
  <c r="I54" i="2"/>
  <c r="I33" i="2"/>
  <c r="I45" i="2"/>
  <c r="I40" i="2"/>
  <c r="I59" i="2"/>
  <c r="I16" i="1"/>
  <c r="I48" i="1"/>
  <c r="J64" i="1"/>
  <c r="I35" i="1"/>
  <c r="I31" i="1"/>
  <c r="I39" i="1"/>
  <c r="I33" i="1"/>
  <c r="I9" i="2"/>
  <c r="J9" i="2"/>
  <c r="J19" i="2"/>
  <c r="I48" i="2"/>
  <c r="I44" i="2"/>
  <c r="I63" i="2"/>
  <c r="J13" i="1"/>
  <c r="E15" i="29"/>
  <c r="I22" i="29"/>
  <c r="H13" i="13"/>
  <c r="I40" i="29"/>
  <c r="J20" i="29"/>
  <c r="J34" i="29"/>
  <c r="I41" i="29"/>
  <c r="K13" i="11"/>
  <c r="H14" i="29"/>
  <c r="G22" i="29"/>
  <c r="H22" i="9"/>
  <c r="H25" i="9"/>
  <c r="H28" i="9"/>
  <c r="H31" i="9"/>
  <c r="H35" i="9"/>
  <c r="H38" i="9"/>
  <c r="H41" i="9"/>
  <c r="H44" i="9"/>
  <c r="H20" i="9"/>
  <c r="G36" i="13"/>
  <c r="J25" i="29"/>
  <c r="H45" i="7"/>
  <c r="I44" i="11"/>
  <c r="I30" i="29"/>
  <c r="J38" i="29"/>
  <c r="H26" i="7"/>
  <c r="G21" i="6"/>
  <c r="G29" i="6"/>
  <c r="J12" i="29"/>
  <c r="F31" i="29"/>
  <c r="J36" i="29"/>
  <c r="I38" i="10"/>
  <c r="I43" i="10"/>
  <c r="H10" i="13"/>
  <c r="H16" i="13"/>
  <c r="I53" i="10"/>
  <c r="H54" i="7"/>
  <c r="H57" i="7"/>
  <c r="F21" i="29"/>
  <c r="F30" i="29"/>
  <c r="I24" i="10"/>
  <c r="I21" i="29"/>
  <c r="F40" i="29"/>
  <c r="H33" i="7"/>
  <c r="H42" i="7"/>
  <c r="I43" i="11"/>
  <c r="F14" i="29"/>
  <c r="J18" i="29"/>
  <c r="J28" i="29"/>
  <c r="H42" i="29"/>
  <c r="H13" i="9"/>
  <c r="H16" i="9"/>
  <c r="I49" i="11"/>
  <c r="I31" i="29"/>
  <c r="J37" i="29"/>
  <c r="F15" i="29"/>
  <c r="H21" i="9"/>
  <c r="H15" i="29"/>
  <c r="G30" i="13"/>
  <c r="J13" i="11"/>
  <c r="I56" i="10"/>
  <c r="H24" i="7"/>
  <c r="H39" i="7"/>
  <c r="H31" i="29"/>
  <c r="G33" i="13"/>
  <c r="J41" i="1"/>
  <c r="G18" i="1"/>
  <c r="I37" i="1"/>
  <c r="I43" i="1"/>
  <c r="K15" i="11"/>
  <c r="J9" i="1"/>
  <c r="I32" i="1"/>
  <c r="J50" i="1"/>
  <c r="J53" i="1"/>
  <c r="I58" i="1"/>
  <c r="I36" i="2"/>
  <c r="I42" i="2"/>
  <c r="H55" i="7"/>
  <c r="H58" i="7"/>
  <c r="I29" i="1"/>
  <c r="J43" i="1"/>
  <c r="G23" i="6"/>
  <c r="G27" i="6"/>
  <c r="G31" i="6"/>
  <c r="G39" i="6"/>
  <c r="G47" i="6"/>
  <c r="J11" i="2"/>
  <c r="J15" i="2"/>
  <c r="J14" i="11"/>
  <c r="H22" i="29"/>
  <c r="J11" i="1"/>
  <c r="D18" i="1"/>
  <c r="J19" i="1"/>
  <c r="I55" i="1"/>
  <c r="C46" i="2"/>
  <c r="J15" i="11"/>
  <c r="I62" i="1"/>
  <c r="J57" i="1"/>
  <c r="G12" i="2"/>
  <c r="G18" i="2"/>
  <c r="J28" i="1"/>
  <c r="J62" i="1"/>
  <c r="I11" i="2"/>
  <c r="C18" i="2"/>
  <c r="I19" i="2"/>
  <c r="I27" i="2"/>
  <c r="I39" i="2"/>
  <c r="I52" i="2"/>
  <c r="I58" i="2"/>
  <c r="I64" i="2"/>
  <c r="J63" i="1"/>
  <c r="I28" i="2"/>
  <c r="I34" i="2"/>
  <c r="I53" i="2"/>
  <c r="I65" i="2"/>
  <c r="I15" i="1"/>
  <c r="I16" i="2"/>
  <c r="I54" i="1"/>
  <c r="I50" i="11"/>
  <c r="J32" i="1"/>
  <c r="J49" i="1"/>
  <c r="I56" i="1"/>
  <c r="I27" i="10"/>
  <c r="I32" i="10"/>
  <c r="I44" i="10"/>
  <c r="I42" i="29"/>
  <c r="I38" i="1"/>
  <c r="I15" i="29"/>
  <c r="F32" i="29"/>
  <c r="J59" i="1"/>
  <c r="I14" i="2"/>
  <c r="I25" i="2"/>
  <c r="I37" i="2"/>
  <c r="I43" i="2"/>
  <c r="I50" i="2"/>
  <c r="I62" i="2"/>
  <c r="G32" i="29"/>
  <c r="I49" i="2"/>
  <c r="I55" i="2"/>
  <c r="I61" i="2"/>
  <c r="J43" i="2"/>
  <c r="I47" i="2"/>
  <c r="I26" i="2"/>
  <c r="I32" i="2"/>
  <c r="I38" i="2"/>
  <c r="I51" i="2"/>
  <c r="I57" i="2"/>
  <c r="I10" i="2"/>
  <c r="J60" i="2"/>
  <c r="J34" i="1"/>
  <c r="E23" i="2"/>
  <c r="E32" i="2"/>
  <c r="H45" i="2"/>
  <c r="J51" i="1"/>
  <c r="I41" i="1"/>
  <c r="I28" i="1"/>
  <c r="J30" i="1"/>
  <c r="E37" i="2"/>
  <c r="J54" i="2"/>
  <c r="J65" i="1"/>
  <c r="I52" i="1"/>
  <c r="J54" i="1"/>
  <c r="E63" i="2"/>
  <c r="I42" i="1"/>
  <c r="J52" i="2"/>
  <c r="J26" i="1"/>
  <c r="I40" i="1"/>
  <c r="J44" i="1"/>
  <c r="J52" i="1"/>
  <c r="J61" i="1"/>
  <c r="G46" i="1"/>
  <c r="G66" i="1" s="1"/>
  <c r="E40" i="2"/>
  <c r="J42" i="1"/>
  <c r="J39" i="1"/>
  <c r="J29" i="1"/>
  <c r="I36" i="1"/>
  <c r="I45" i="1"/>
  <c r="I34" i="1"/>
  <c r="J38" i="1"/>
  <c r="I53" i="1"/>
  <c r="J55" i="1"/>
  <c r="I25" i="1"/>
  <c r="E34" i="2"/>
  <c r="J36" i="1"/>
  <c r="J45" i="1"/>
  <c r="J58" i="1"/>
  <c r="I27" i="1"/>
  <c r="I60" i="1"/>
  <c r="E28" i="2"/>
  <c r="E53" i="2"/>
  <c r="J56" i="1"/>
  <c r="J27" i="1"/>
  <c r="I49" i="1"/>
  <c r="I50" i="1"/>
  <c r="J31" i="1"/>
  <c r="E49" i="2"/>
  <c r="J33" i="1"/>
  <c r="I57" i="1"/>
  <c r="I44" i="1"/>
  <c r="I11" i="1"/>
  <c r="G12" i="1"/>
  <c r="I17" i="1"/>
  <c r="J14" i="1"/>
  <c r="J17" i="1"/>
  <c r="I8" i="1"/>
  <c r="K8" i="1" s="1"/>
  <c r="I9" i="1"/>
  <c r="J16" i="1"/>
  <c r="F18" i="1"/>
  <c r="J15" i="1"/>
  <c r="D12" i="1"/>
  <c r="I19" i="1"/>
  <c r="J11" i="29"/>
  <c r="H30" i="29"/>
  <c r="I25" i="10"/>
  <c r="I40" i="10"/>
  <c r="I52" i="10"/>
  <c r="I54" i="10"/>
  <c r="E42" i="29"/>
  <c r="E21" i="29"/>
  <c r="J27" i="29"/>
  <c r="I23" i="10"/>
  <c r="G21" i="29"/>
  <c r="H29" i="7"/>
  <c r="H35" i="7"/>
  <c r="H38" i="7"/>
  <c r="H41" i="7"/>
  <c r="H47" i="7"/>
  <c r="G37" i="6"/>
  <c r="G45" i="6"/>
  <c r="G49" i="6"/>
  <c r="G32" i="13"/>
  <c r="E14" i="29"/>
  <c r="I26" i="10"/>
  <c r="I29" i="10"/>
  <c r="I36" i="10"/>
  <c r="I48" i="10"/>
  <c r="I50" i="10"/>
  <c r="I55" i="10"/>
  <c r="E22" i="29"/>
  <c r="I39" i="10"/>
  <c r="I51" i="10"/>
  <c r="J24" i="29"/>
  <c r="H23" i="7"/>
  <c r="H44" i="7"/>
  <c r="G41" i="6"/>
  <c r="G53" i="6"/>
  <c r="I31" i="10"/>
  <c r="H51" i="7"/>
  <c r="G37" i="13"/>
  <c r="I49" i="10"/>
  <c r="H52" i="7"/>
  <c r="L21" i="11"/>
  <c r="I42" i="11"/>
  <c r="I48" i="11"/>
  <c r="H12" i="13"/>
  <c r="H15" i="13"/>
  <c r="E40" i="29"/>
  <c r="I14" i="29"/>
  <c r="I30" i="10"/>
  <c r="I42" i="10"/>
  <c r="H14" i="9"/>
  <c r="H18" i="9"/>
  <c r="H27" i="7"/>
  <c r="H30" i="7"/>
  <c r="H36" i="7"/>
  <c r="H48" i="7"/>
  <c r="G35" i="6"/>
  <c r="G43" i="6"/>
  <c r="G51" i="6"/>
  <c r="G55" i="6"/>
  <c r="K14" i="11"/>
  <c r="I45" i="11"/>
  <c r="E31" i="29"/>
  <c r="J10" i="29"/>
  <c r="J35" i="2"/>
  <c r="J48" i="2"/>
  <c r="J58" i="2"/>
  <c r="J33" i="2"/>
  <c r="J39" i="2"/>
  <c r="J26" i="2"/>
  <c r="I31" i="2"/>
  <c r="J64" i="2"/>
  <c r="I56" i="2"/>
  <c r="J56" i="2"/>
  <c r="J29" i="2"/>
  <c r="I17" i="2"/>
  <c r="D12" i="2"/>
  <c r="C12" i="2"/>
  <c r="D18" i="2"/>
  <c r="G46" i="2"/>
  <c r="J38" i="2"/>
  <c r="J23" i="1"/>
  <c r="F46" i="1"/>
  <c r="J25" i="1"/>
  <c r="H23" i="2"/>
  <c r="H25" i="2"/>
  <c r="H27" i="2"/>
  <c r="J42" i="2"/>
  <c r="J55" i="2"/>
  <c r="J61" i="2"/>
  <c r="J35" i="1"/>
  <c r="J44" i="2"/>
  <c r="D46" i="1"/>
  <c r="I63" i="1"/>
  <c r="J51" i="2"/>
  <c r="I61" i="1"/>
  <c r="J57" i="2"/>
  <c r="J30" i="2"/>
  <c r="J65" i="2"/>
  <c r="I24" i="1"/>
  <c r="I59" i="1"/>
  <c r="I51" i="1"/>
  <c r="C46" i="1"/>
  <c r="I65" i="1"/>
  <c r="I47" i="1"/>
  <c r="J36" i="2"/>
  <c r="I30" i="1"/>
  <c r="I26" i="1"/>
  <c r="F12" i="1"/>
  <c r="I13" i="1"/>
  <c r="C12" i="1"/>
  <c r="I10" i="1"/>
  <c r="I14" i="1"/>
  <c r="C18" i="1"/>
  <c r="J10" i="1"/>
  <c r="J35" i="29"/>
  <c r="F41" i="29"/>
  <c r="J26" i="29"/>
  <c r="J39" i="29"/>
  <c r="E41" i="29"/>
  <c r="H21" i="29"/>
  <c r="G34" i="13"/>
  <c r="E32" i="29"/>
  <c r="I22" i="10"/>
  <c r="I37" i="10"/>
  <c r="G14" i="29"/>
  <c r="G31" i="13"/>
  <c r="G35" i="13"/>
  <c r="G15" i="29"/>
  <c r="J13" i="29"/>
  <c r="H40" i="29"/>
  <c r="I35" i="10"/>
  <c r="I47" i="10"/>
  <c r="I21" i="10"/>
  <c r="H32" i="7"/>
  <c r="G25" i="6"/>
  <c r="G33" i="6"/>
  <c r="E30" i="29"/>
  <c r="I28" i="10"/>
  <c r="G40" i="29"/>
  <c r="L15" i="11" l="1"/>
  <c r="K9" i="1"/>
  <c r="K11" i="1"/>
  <c r="K13" i="1"/>
  <c r="K14" i="1"/>
  <c r="K48" i="1"/>
  <c r="K19" i="1"/>
  <c r="K10" i="1"/>
  <c r="K15" i="1"/>
  <c r="K16" i="1"/>
  <c r="K17" i="1"/>
  <c r="K52" i="1"/>
  <c r="K59" i="1"/>
  <c r="K53" i="1"/>
  <c r="K23" i="1"/>
  <c r="K30" i="2"/>
  <c r="K50" i="1"/>
  <c r="K60" i="2"/>
  <c r="K57" i="2"/>
  <c r="K10" i="2"/>
  <c r="K19" i="2"/>
  <c r="K13" i="2"/>
  <c r="K14" i="2"/>
  <c r="K16" i="2"/>
  <c r="K15" i="2"/>
  <c r="K24" i="1"/>
  <c r="K29" i="1"/>
  <c r="K57" i="1"/>
  <c r="K26" i="1"/>
  <c r="K63" i="1"/>
  <c r="K49" i="1"/>
  <c r="K43" i="2"/>
  <c r="K25" i="1"/>
  <c r="K11" i="2"/>
  <c r="E12" i="1"/>
  <c r="K38" i="1"/>
  <c r="H18" i="2"/>
  <c r="K30" i="1"/>
  <c r="K32" i="1"/>
  <c r="K33" i="1"/>
  <c r="E12" i="2"/>
  <c r="K64" i="2"/>
  <c r="K43" i="1"/>
  <c r="K64" i="1"/>
  <c r="K65" i="1"/>
  <c r="K37" i="1"/>
  <c r="K51" i="1"/>
  <c r="J50" i="2"/>
  <c r="K50" i="2" s="1"/>
  <c r="E50" i="2"/>
  <c r="K51" i="2"/>
  <c r="K56" i="1"/>
  <c r="K36" i="2"/>
  <c r="K45" i="1"/>
  <c r="K28" i="1"/>
  <c r="K58" i="1"/>
  <c r="J47" i="2"/>
  <c r="K47" i="2" s="1"/>
  <c r="E47" i="2"/>
  <c r="K60" i="1"/>
  <c r="K36" i="1"/>
  <c r="K40" i="1"/>
  <c r="K41" i="1"/>
  <c r="K58" i="2"/>
  <c r="K62" i="1"/>
  <c r="K35" i="1"/>
  <c r="C66" i="1"/>
  <c r="E46" i="1"/>
  <c r="J59" i="2"/>
  <c r="K59" i="2" s="1"/>
  <c r="E59" i="2"/>
  <c r="K34" i="1"/>
  <c r="K39" i="1"/>
  <c r="K31" i="1"/>
  <c r="K61" i="1"/>
  <c r="K44" i="1"/>
  <c r="K27" i="1"/>
  <c r="J62" i="2"/>
  <c r="K62" i="2" s="1"/>
  <c r="H62" i="2"/>
  <c r="K26" i="2"/>
  <c r="K52" i="2"/>
  <c r="K33" i="2"/>
  <c r="K54" i="1"/>
  <c r="K42" i="1"/>
  <c r="K55" i="1"/>
  <c r="J31" i="2"/>
  <c r="K31" i="2" s="1"/>
  <c r="E31" i="2"/>
  <c r="J41" i="2"/>
  <c r="K41" i="2" s="1"/>
  <c r="E41" i="2"/>
  <c r="H46" i="1"/>
  <c r="K47" i="1"/>
  <c r="J24" i="2"/>
  <c r="K24" i="2" s="1"/>
  <c r="E24" i="2"/>
  <c r="K44" i="2"/>
  <c r="E18" i="1"/>
  <c r="H12" i="1"/>
  <c r="H18" i="1"/>
  <c r="K35" i="2"/>
  <c r="F66" i="2"/>
  <c r="H46" i="2"/>
  <c r="K38" i="2"/>
  <c r="K29" i="2"/>
  <c r="K56" i="2"/>
  <c r="K39" i="2"/>
  <c r="C66" i="2"/>
  <c r="K54" i="2"/>
  <c r="K42" i="2"/>
  <c r="K61" i="2"/>
  <c r="K55" i="2"/>
  <c r="K48" i="2"/>
  <c r="K65" i="2"/>
  <c r="I18" i="2"/>
  <c r="E18" i="2"/>
  <c r="K9" i="2"/>
  <c r="K17" i="2"/>
  <c r="F20" i="2"/>
  <c r="H12" i="2"/>
  <c r="J32" i="29"/>
  <c r="J40" i="29"/>
  <c r="J41" i="29"/>
  <c r="I46" i="2"/>
  <c r="J18" i="1"/>
  <c r="J30" i="29"/>
  <c r="J42" i="29"/>
  <c r="J40" i="2"/>
  <c r="K40" i="2" s="1"/>
  <c r="D20" i="1"/>
  <c r="G20" i="1"/>
  <c r="L13" i="11"/>
  <c r="J31" i="29"/>
  <c r="J22" i="29"/>
  <c r="J15" i="29"/>
  <c r="L14" i="11"/>
  <c r="J53" i="2"/>
  <c r="K53" i="2" s="1"/>
  <c r="J12" i="1"/>
  <c r="G20" i="2"/>
  <c r="J18" i="2"/>
  <c r="J37" i="2"/>
  <c r="K37" i="2" s="1"/>
  <c r="D46" i="2"/>
  <c r="J46" i="2" s="1"/>
  <c r="J46" i="1"/>
  <c r="J63" i="2"/>
  <c r="K63" i="2" s="1"/>
  <c r="J45" i="2"/>
  <c r="K45" i="2" s="1"/>
  <c r="J34" i="2"/>
  <c r="K34" i="2" s="1"/>
  <c r="J32" i="2"/>
  <c r="K32" i="2" s="1"/>
  <c r="J49" i="2"/>
  <c r="K49" i="2" s="1"/>
  <c r="J28" i="2"/>
  <c r="K28" i="2" s="1"/>
  <c r="J14" i="29"/>
  <c r="J21" i="29"/>
  <c r="C20" i="2"/>
  <c r="I12" i="2"/>
  <c r="D20" i="2"/>
  <c r="J12" i="2"/>
  <c r="G66" i="2"/>
  <c r="J23" i="2"/>
  <c r="K23" i="2" s="1"/>
  <c r="J27" i="2"/>
  <c r="K27" i="2" s="1"/>
  <c r="J25" i="2"/>
  <c r="K25" i="2" s="1"/>
  <c r="D66" i="1"/>
  <c r="F66" i="1"/>
  <c r="H66" i="1" s="1"/>
  <c r="I46" i="1"/>
  <c r="F20" i="1"/>
  <c r="I18" i="1"/>
  <c r="C20" i="1"/>
  <c r="I12" i="1"/>
  <c r="K12" i="1" s="1"/>
  <c r="K18" i="1" l="1"/>
  <c r="K46" i="1"/>
  <c r="E20" i="1"/>
  <c r="H20" i="1"/>
  <c r="E20" i="2"/>
  <c r="H66" i="2"/>
  <c r="E66" i="1"/>
  <c r="E46" i="2"/>
  <c r="I66" i="2"/>
  <c r="K46" i="2"/>
  <c r="H20" i="2"/>
  <c r="K12" i="2"/>
  <c r="K18" i="2"/>
  <c r="J20" i="1"/>
  <c r="J20" i="2"/>
  <c r="D66" i="2"/>
  <c r="E66" i="2" s="1"/>
  <c r="I66" i="1"/>
  <c r="I20" i="2"/>
  <c r="J66" i="1"/>
  <c r="I20" i="1"/>
  <c r="K66" i="1" l="1"/>
  <c r="K20" i="2"/>
  <c r="K20" i="1"/>
  <c r="J66" i="2"/>
  <c r="K66" i="2" s="1"/>
</calcChain>
</file>

<file path=xl/sharedStrings.xml><?xml version="1.0" encoding="utf-8"?>
<sst xmlns="http://schemas.openxmlformats.org/spreadsheetml/2006/main" count="1341" uniqueCount="284">
  <si>
    <t>Province</t>
  </si>
  <si>
    <t>Prairies</t>
  </si>
  <si>
    <t>Canada</t>
  </si>
  <si>
    <t>Barrie</t>
  </si>
  <si>
    <t>Brantford</t>
  </si>
  <si>
    <t>Calgary</t>
  </si>
  <si>
    <t>Edmonton</t>
  </si>
  <si>
    <t>Guelph</t>
  </si>
  <si>
    <t>Halifax</t>
  </si>
  <si>
    <t>Hamilton</t>
  </si>
  <si>
    <t>Kelowna</t>
  </si>
  <si>
    <t>Kingston</t>
  </si>
  <si>
    <t>London</t>
  </si>
  <si>
    <t>Moncton</t>
  </si>
  <si>
    <t>Montréal</t>
  </si>
  <si>
    <t>Oshawa</t>
  </si>
  <si>
    <t>Ottawa-Gatineau</t>
  </si>
  <si>
    <t xml:space="preserve">  Gatineau</t>
  </si>
  <si>
    <t xml:space="preserve">  Ottawa</t>
  </si>
  <si>
    <t>Peterborough</t>
  </si>
  <si>
    <t>Québec</t>
  </si>
  <si>
    <t>Regina</t>
  </si>
  <si>
    <t>Saguenay</t>
  </si>
  <si>
    <t>Saint John</t>
  </si>
  <si>
    <t>Saskatoon</t>
  </si>
  <si>
    <t>Sherbrooke</t>
  </si>
  <si>
    <t>Thunder Bay</t>
  </si>
  <si>
    <t>Toronto</t>
  </si>
  <si>
    <t>Trois-Rivières</t>
  </si>
  <si>
    <t>Vancouver</t>
  </si>
  <si>
    <t>Victoria</t>
  </si>
  <si>
    <t>Windsor</t>
  </si>
  <si>
    <t>Winnipeg</t>
  </si>
  <si>
    <t>Total</t>
  </si>
  <si>
    <t>Atlantique</t>
  </si>
  <si>
    <t>C.-B.</t>
  </si>
  <si>
    <t xml:space="preserve">  %</t>
  </si>
  <si>
    <t>Autres</t>
  </si>
  <si>
    <t>Maisons individuelles</t>
  </si>
  <si>
    <t/>
  </si>
  <si>
    <t>1er t.</t>
  </si>
  <si>
    <t>3e t.</t>
  </si>
  <si>
    <t>4e t.</t>
  </si>
  <si>
    <t>Ontario</t>
  </si>
  <si>
    <t>2e t.</t>
  </si>
  <si>
    <t>Manitoba</t>
  </si>
  <si>
    <t>Saskatchewan</t>
  </si>
  <si>
    <t>Alberta</t>
  </si>
  <si>
    <r>
      <t>Centres 10,000 Population and Over</t>
    </r>
    <r>
      <rPr>
        <b/>
        <vertAlign val="superscript"/>
        <sz val="9"/>
        <color indexed="8"/>
        <rFont val="Gill Sans Std"/>
        <family val="2"/>
      </rPr>
      <t>1</t>
    </r>
  </si>
  <si>
    <t>St. Catharines-Niagara</t>
  </si>
  <si>
    <t>St. John's</t>
  </si>
  <si>
    <t>Greater/Grand Sudbury</t>
  </si>
  <si>
    <t>Kitchener-Cambridge-Waterloo</t>
  </si>
  <si>
    <t>Abbotsford-Mission</t>
  </si>
  <si>
    <t xml:space="preserve"> </t>
  </si>
  <si>
    <t>Gatineau</t>
  </si>
  <si>
    <t>Ottawa</t>
  </si>
  <si>
    <t>St Catharines-Niagara</t>
  </si>
  <si>
    <r>
      <t xml:space="preserve">2 </t>
    </r>
    <r>
      <rPr>
        <sz val="7"/>
        <color indexed="8"/>
        <rFont val="Gill Sans Std"/>
        <family val="2"/>
      </rPr>
      <t>Data are Actual Dwelling Starts.</t>
    </r>
  </si>
  <si>
    <t>Lethbridge</t>
  </si>
  <si>
    <t>Données provisoires sur les mises en chantier d'habitations</t>
  </si>
  <si>
    <t xml:space="preserve">Footnotes </t>
  </si>
  <si>
    <t>Données révisées sur les mises en chantier d'habitations</t>
  </si>
  <si>
    <t>Housing Start Data in Centres 10,000 Population and Over</t>
  </si>
  <si>
    <t xml:space="preserve">Tableau 1 </t>
  </si>
  <si>
    <t>Données sur les mises en chantier d'habitations de 10 000 habitants et plus</t>
  </si>
  <si>
    <t xml:space="preserve">Ont.   </t>
  </si>
  <si>
    <t>Régions métropolitaines</t>
  </si>
  <si>
    <t>Tableau 2</t>
  </si>
  <si>
    <t xml:space="preserve">2e t. </t>
  </si>
  <si>
    <t>janvier</t>
  </si>
  <si>
    <t>février</t>
  </si>
  <si>
    <t>mars</t>
  </si>
  <si>
    <t>avril</t>
  </si>
  <si>
    <t>mai</t>
  </si>
  <si>
    <t>juin</t>
  </si>
  <si>
    <t>juillet</t>
  </si>
  <si>
    <t>août</t>
  </si>
  <si>
    <t>septembre</t>
  </si>
  <si>
    <t>octobre</t>
  </si>
  <si>
    <t>novembre</t>
  </si>
  <si>
    <t>décembre</t>
  </si>
  <si>
    <t>Période</t>
  </si>
  <si>
    <t xml:space="preserve">Tableau 3 </t>
  </si>
  <si>
    <t>Maisons</t>
  </si>
  <si>
    <t>individuelles</t>
  </si>
  <si>
    <t>collectivités</t>
  </si>
  <si>
    <t xml:space="preserve">Tableau 5 </t>
  </si>
  <si>
    <t xml:space="preserve"> Période</t>
  </si>
  <si>
    <t>Tableau 6</t>
  </si>
  <si>
    <t>Île-du-Prince-</t>
  </si>
  <si>
    <t>Édouard</t>
  </si>
  <si>
    <t>Nouvelle-Écosse</t>
  </si>
  <si>
    <t>Nouveau-Brunswick</t>
  </si>
  <si>
    <t>Tableau 7</t>
  </si>
  <si>
    <t>Tableau 8</t>
  </si>
  <si>
    <t>Tableau 10</t>
  </si>
  <si>
    <t>Tableau 11</t>
  </si>
  <si>
    <t xml:space="preserve">Tableau 15 </t>
  </si>
  <si>
    <t xml:space="preserve">Écoulement des logements propriétaire-occupant et copropriété selon le type, </t>
  </si>
  <si>
    <t>Maisons individuelles et jumelés</t>
  </si>
  <si>
    <t xml:space="preserve">Pourcentage </t>
  </si>
  <si>
    <t>écoulé à</t>
  </si>
  <si>
    <t>l'achèvement</t>
  </si>
  <si>
    <t>Logements</t>
  </si>
  <si>
    <t xml:space="preserve">nouvellement </t>
  </si>
  <si>
    <t>achevés mais</t>
  </si>
  <si>
    <t>non écoulés</t>
  </si>
  <si>
    <t>En</t>
  </si>
  <si>
    <t>Tableau 17</t>
  </si>
  <si>
    <t>nombres désaisonnalisés annualisés</t>
  </si>
  <si>
    <t xml:space="preserve">Mises en chantier de logements dans les centres urbains et l'ensemble du pays, </t>
  </si>
  <si>
    <t>Autres collectivités</t>
  </si>
  <si>
    <t xml:space="preserve">Centres de 10 000 habitants </t>
  </si>
  <si>
    <t>indivi-</t>
  </si>
  <si>
    <t>duelles</t>
  </si>
  <si>
    <t>Tableau 18</t>
  </si>
  <si>
    <t>provinces de l'Atlantique, nombres désaisonnalisés annualisés</t>
  </si>
  <si>
    <r>
      <t>Mises en chantier de logements dans les centres urbains</t>
    </r>
    <r>
      <rPr>
        <b/>
        <vertAlign val="superscript"/>
        <sz val="11"/>
        <rFont val="Gill Sans Std"/>
        <family val="2"/>
      </rPr>
      <t>1</t>
    </r>
    <r>
      <rPr>
        <b/>
        <sz val="11"/>
        <rFont val="Gill Sans Std"/>
        <family val="2"/>
      </rPr>
      <t>, par région,</t>
    </r>
  </si>
  <si>
    <r>
      <t>Mises en chantier de logements dans les centres urbains</t>
    </r>
    <r>
      <rPr>
        <b/>
        <vertAlign val="superscript"/>
        <sz val="11"/>
        <rFont val="Gill Sans Std"/>
        <family val="2"/>
      </rPr>
      <t>1</t>
    </r>
    <r>
      <rPr>
        <b/>
        <sz val="11"/>
        <rFont val="Gill Sans Std"/>
        <family val="2"/>
      </rPr>
      <t>, provinces de l'Atlantique,</t>
    </r>
  </si>
  <si>
    <r>
      <t>Mises en chantier de logements dans les centres urbains</t>
    </r>
    <r>
      <rPr>
        <b/>
        <vertAlign val="superscript"/>
        <sz val="11"/>
        <rFont val="Gill Sans Std"/>
        <family val="2"/>
      </rPr>
      <t>1</t>
    </r>
    <r>
      <rPr>
        <b/>
        <sz val="11"/>
        <rFont val="Gill Sans Std"/>
        <family val="2"/>
      </rPr>
      <t>, provinces des Prairies,</t>
    </r>
  </si>
  <si>
    <r>
      <t>Nombres désaisonnalisés annualisés de mises en chantier de logements</t>
    </r>
    <r>
      <rPr>
        <b/>
        <vertAlign val="superscript"/>
        <sz val="11"/>
        <rFont val="Gill Sans Std"/>
        <family val="2"/>
      </rPr>
      <t>1</t>
    </r>
  </si>
  <si>
    <t>Tableau 13</t>
  </si>
  <si>
    <r>
      <t>construction</t>
    </r>
    <r>
      <rPr>
        <b/>
        <vertAlign val="superscript"/>
        <sz val="8"/>
        <color indexed="8"/>
        <rFont val="Gill Sans Std"/>
        <family val="2"/>
      </rPr>
      <t>2</t>
    </r>
  </si>
  <si>
    <r>
      <t>et plus</t>
    </r>
    <r>
      <rPr>
        <b/>
        <vertAlign val="superscript"/>
        <sz val="9"/>
        <color indexed="8"/>
        <rFont val="Gill Sans Std"/>
        <family val="2"/>
      </rPr>
      <t>1</t>
    </r>
  </si>
  <si>
    <r>
      <t>Mises en chantier de logements au Canada</t>
    </r>
    <r>
      <rPr>
        <b/>
        <vertAlign val="superscript"/>
        <sz val="11"/>
        <rFont val="Gill Sans Std"/>
        <family val="2"/>
      </rPr>
      <t>1</t>
    </r>
    <r>
      <rPr>
        <b/>
        <sz val="11"/>
        <rFont val="Gill Sans Std"/>
        <family val="2"/>
      </rPr>
      <t xml:space="preserve">, par région,  </t>
    </r>
  </si>
  <si>
    <t>Tableau 19</t>
  </si>
  <si>
    <r>
      <t>Mises en chantier de logements au Canada</t>
    </r>
    <r>
      <rPr>
        <b/>
        <vertAlign val="superscript"/>
        <sz val="11"/>
        <rFont val="Gill Sans Std"/>
        <family val="2"/>
      </rPr>
      <t>1</t>
    </r>
    <r>
      <rPr>
        <b/>
        <sz val="11"/>
        <rFont val="Gill Sans Std"/>
        <family val="2"/>
      </rPr>
      <t>,</t>
    </r>
  </si>
  <si>
    <r>
      <t>Mises en chantier de logements au Canada</t>
    </r>
    <r>
      <rPr>
        <b/>
        <vertAlign val="superscript"/>
        <sz val="11"/>
        <rFont val="Gill Sans Std"/>
        <family val="2"/>
      </rPr>
      <t>1</t>
    </r>
    <r>
      <rPr>
        <b/>
        <sz val="11"/>
        <rFont val="Gill Sans Std"/>
        <family val="2"/>
      </rPr>
      <t xml:space="preserve">, provinces des Prairies, </t>
    </r>
  </si>
  <si>
    <t>Tableau 20</t>
  </si>
  <si>
    <t>CMHC HOUSING MARKET INFORMATION</t>
  </si>
  <si>
    <t>Mises en chantier mensuelles et autres données sur la construction résidentielle</t>
  </si>
  <si>
    <t>Tableau 2: Données sur les mises en chantier d'habitations de 10 000 habitants et plus  (Cumulative)</t>
  </si>
  <si>
    <t>Tableau 4: Mises en chantier de logements dans les centres urbains, par région nombres désaisonnalisés annualisés</t>
  </si>
  <si>
    <t xml:space="preserve">Tableau 16 </t>
  </si>
  <si>
    <t xml:space="preserve">** Non disponible </t>
  </si>
  <si>
    <t xml:space="preserve">*** Indéfini </t>
  </si>
  <si>
    <t>+ Moins de 1 000 unités</t>
  </si>
  <si>
    <t>- Néant ou zéro</t>
  </si>
  <si>
    <t>-- Chiffre trop petit pour être indiqué</t>
  </si>
  <si>
    <t>(r) Chiffres révisés</t>
  </si>
  <si>
    <t xml:space="preserve">Signes conventionnels </t>
  </si>
  <si>
    <t xml:space="preserve">Concepts et définitions </t>
  </si>
  <si>
    <t xml:space="preserve">Étendue des enquêtes </t>
  </si>
  <si>
    <t xml:space="preserve">Type de logement </t>
  </si>
  <si>
    <t xml:space="preserve">Les types de logements utilisés dans les relevés sont définis de la même manière que pour le recensement. </t>
  </si>
  <si>
    <t>TABLE DES MATIÈRES</t>
  </si>
  <si>
    <t>La table des matières ci-dessous donne une brève description du contenu de chaque onglet.</t>
  </si>
  <si>
    <t xml:space="preserve">    </t>
  </si>
  <si>
    <t>Achevés</t>
  </si>
  <si>
    <t>mais</t>
  </si>
  <si>
    <t>Source : Enquête sur les mises en chantier et les achèvements de la SCHL et enquête sur l’absorption du marché</t>
  </si>
  <si>
    <t>Source : Enquête sur les mises en chantier et les achèvements et Enquête sur les logements écoulés de la SCHL</t>
  </si>
  <si>
    <t xml:space="preserve">Sask.    </t>
  </si>
  <si>
    <t>Terre-Neuve-et-Labrador</t>
  </si>
  <si>
    <t>Alb.</t>
  </si>
  <si>
    <t xml:space="preserve">Man.   </t>
  </si>
  <si>
    <t>N.-B.</t>
  </si>
  <si>
    <t>N.-É.</t>
  </si>
  <si>
    <t>Î.-P.-É.</t>
  </si>
  <si>
    <t>T.-N.-L.</t>
  </si>
  <si>
    <t>Qc</t>
  </si>
  <si>
    <t xml:space="preserve">Logements en rangée, appartements </t>
  </si>
  <si>
    <t>et autres (excluant les jumelés)</t>
  </si>
  <si>
    <t>Chilliwack</t>
  </si>
  <si>
    <t>Drummondville</t>
  </si>
  <si>
    <t>Fredericton</t>
  </si>
  <si>
    <t>Kamloops</t>
  </si>
  <si>
    <t>Nanaimo</t>
  </si>
  <si>
    <t>Red Deer</t>
  </si>
  <si>
    <t>Belleville - Quinte West</t>
  </si>
  <si>
    <r>
      <t xml:space="preserve">6 nouveaux RMRs: </t>
    </r>
    <r>
      <rPr>
        <sz val="11"/>
        <color theme="4" tint="-0.499984740745262"/>
        <rFont val="Calibri"/>
        <family val="2"/>
      </rPr>
      <t xml:space="preserve">Chilliwack, Drummondville, Fredericton, Kamloops, Nanaimo and Red Deer </t>
    </r>
  </si>
  <si>
    <r>
      <t xml:space="preserve">Achèvements: </t>
    </r>
    <r>
      <rPr>
        <sz val="11"/>
        <color theme="4" tint="-0.499984740745262"/>
        <rFont val="Calibri"/>
        <family val="2"/>
      </rPr>
      <t>recueillis uniquement dans les RMR (population de plus de 100 000 habitants) à partir de 2023, à l'exception de l'AR de Charlottetown, de l'AR de Whitehorse et de l'AR de Yellowknife</t>
    </r>
  </si>
  <si>
    <r>
      <t>En construction:</t>
    </r>
    <r>
      <rPr>
        <sz val="11"/>
        <color theme="4" tint="-0.499984740745262"/>
        <rFont val="Calibri"/>
        <family val="2"/>
      </rPr>
      <t xml:space="preserve"> uniquement recueillies dans les RMR (population de plus de 100 000 habitants) à partir de 2023, à l'exception de l'AR de Charlottetown, de l'AR de Whitehorse et de l'AR de Yellowknife</t>
    </r>
  </si>
  <si>
    <t>Note aux lecteurs:</t>
  </si>
  <si>
    <r>
      <t xml:space="preserve">Victoriaville V: </t>
    </r>
    <r>
      <rPr>
        <sz val="11"/>
        <color theme="4" tint="-0.499984740745262"/>
        <rFont val="Calibri"/>
        <family val="2"/>
      </rPr>
      <t>maintenant une grande AR (population 50 000+)</t>
    </r>
  </si>
  <si>
    <r>
      <t xml:space="preserve">Joliette V: </t>
    </r>
    <r>
      <rPr>
        <sz val="11"/>
        <color theme="4" tint="-0.499984740745262"/>
        <rFont val="Calibri"/>
        <family val="2"/>
      </rPr>
      <t>maintenant une grande AR (population 50 000+)</t>
    </r>
  </si>
  <si>
    <r>
      <t xml:space="preserve">Essa AR: </t>
    </r>
    <r>
      <rPr>
        <sz val="11"/>
        <color theme="4" tint="-0.499984740745262"/>
        <rFont val="Calibri"/>
        <family val="2"/>
      </rPr>
      <t>maintenant une AR (population 10 000-49 999)</t>
    </r>
  </si>
  <si>
    <r>
      <t xml:space="preserve">Trail AR: </t>
    </r>
    <r>
      <rPr>
        <sz val="11"/>
        <color theme="4" tint="-0.499984740745262"/>
        <rFont val="Calibri"/>
        <family val="2"/>
      </rPr>
      <t>maintenant une AR (population 10 000-49 999)</t>
    </r>
  </si>
  <si>
    <r>
      <t xml:space="preserve">Ladysmith AR: </t>
    </r>
    <r>
      <rPr>
        <sz val="11"/>
        <color theme="4" tint="-0.499984740745262"/>
        <rFont val="Calibri"/>
        <family val="2"/>
      </rPr>
      <t>maintenant une AR (population 10 000-49 999)</t>
    </r>
  </si>
  <si>
    <r>
      <t xml:space="preserve">Belleville CMA: </t>
    </r>
    <r>
      <rPr>
        <sz val="11"/>
        <color theme="4" tint="-0.499984740745262"/>
        <rFont val="Calibri"/>
        <family val="2"/>
      </rPr>
      <t>le nom a été modifié pour Belleville - Quinte West</t>
    </r>
  </si>
  <si>
    <t>Veuillez noter que la SCHL a mis à jour la méthodologie de l'Enquête sur les mises en chantier et les achèvements et la méthodologie de l'Enquête sur l'absorption du marché :</t>
  </si>
  <si>
    <r>
      <t>Amos V:</t>
    </r>
    <r>
      <rPr>
        <sz val="11"/>
        <color theme="4" tint="-0.499984740745262"/>
        <rFont val="Calibri"/>
        <family val="2"/>
      </rPr>
      <t xml:space="preserve"> maintenant une AR (population 10 000-49 999)</t>
    </r>
  </si>
  <si>
    <r>
      <t xml:space="preserve">Sainte-Agathe-des-Monts AR: </t>
    </r>
    <r>
      <rPr>
        <sz val="11"/>
        <color theme="4" tint="-0.499984740745262"/>
        <rFont val="Calibri"/>
        <family val="2"/>
      </rPr>
      <t>maintenant une AR (population 10 000-49 999)</t>
    </r>
  </si>
  <si>
    <r>
      <t xml:space="preserve">2 </t>
    </r>
    <r>
      <rPr>
        <sz val="7"/>
        <color indexed="8"/>
        <rFont val="Gill Sans Std"/>
        <family val="2"/>
      </rPr>
      <t xml:space="preserve">Données sont des mises en chantier réelles </t>
    </r>
  </si>
  <si>
    <t>2 En construction n'inclus pas les unités dont le marché visé est inconnu.</t>
  </si>
  <si>
    <t xml:space="preserve"> Source: Centre de l'analyse du marché, SCHL</t>
  </si>
  <si>
    <t>En date de janvier 2023, les données contenues dans cette publication reflètent la géographie du Recensement de 2021 conformément à la Classification géographique type (CGT) de Statistique Canada. Voici un résumé des changements géographiques :</t>
  </si>
  <si>
    <r>
      <t>East Hants MD:</t>
    </r>
    <r>
      <rPr>
        <sz val="11"/>
        <color theme="4" tint="-0.499984740745262"/>
        <rFont val="Calibri"/>
        <family val="2"/>
      </rPr>
      <t xml:space="preserve"> fusionné avec la RMR de Halifax </t>
    </r>
  </si>
  <si>
    <t>Modifications apportées aux régions métropolitaines de recensement (RMR) et aux agglomérations de recensement (AR) :</t>
  </si>
  <si>
    <r>
      <t>Essex T:</t>
    </r>
    <r>
      <rPr>
        <sz val="11"/>
        <color theme="4" tint="-0.499984740745262"/>
        <rFont val="Calibri"/>
        <family val="2"/>
      </rPr>
      <t xml:space="preserve"> fusionné avec la RMR de Windsor</t>
    </r>
  </si>
  <si>
    <r>
      <t>Leamington MU:</t>
    </r>
    <r>
      <rPr>
        <sz val="11"/>
        <color theme="4" tint="-0.499984740745262"/>
        <rFont val="Calibri"/>
        <family val="2"/>
      </rPr>
      <t xml:space="preserve"> fusionné avec la RMR de Windsor</t>
    </r>
  </si>
  <si>
    <r>
      <t xml:space="preserve">Ottawa CMA: </t>
    </r>
    <r>
      <rPr>
        <sz val="11"/>
        <color theme="4" tint="-0.499984740745262"/>
        <rFont val="Calibri"/>
        <family val="2"/>
      </rPr>
      <t>Arnprior T et Carleton Place T sont maintenant fusionnés à la RMR d'Ottawa</t>
    </r>
  </si>
  <si>
    <r>
      <t>Unités écoulées:</t>
    </r>
    <r>
      <rPr>
        <sz val="11"/>
        <color theme="4" tint="-0.499984740745262"/>
        <rFont val="Calibri"/>
        <family val="2"/>
      </rPr>
      <t xml:space="preserve"> recueillis uniquement dans les RMR (population de plus de 100 000 habitants) à partir de 2023, à l'exception de l'AR de Charlottetown</t>
    </r>
  </si>
  <si>
    <t>Notes</t>
  </si>
  <si>
    <t>Tableau 8 au Tableau 15: Nombres désaisonnalisés annualisés de mises en chantier de logements</t>
  </si>
  <si>
    <t xml:space="preserve">Tableau 17-18: Mises en chantier de logements dans les centres urbains et l'ensemble du pays, nombres désaisonnalisés annualisés </t>
  </si>
  <si>
    <r>
      <rPr>
        <b/>
        <i/>
        <sz val="11"/>
        <rFont val="Gill Sans Std"/>
        <family val="2"/>
      </rPr>
      <t>Tableau 9</t>
    </r>
    <r>
      <rPr>
        <b/>
        <sz val="11"/>
        <rFont val="Gill Sans Std"/>
        <family val="2"/>
      </rPr>
      <t xml:space="preserve"> </t>
    </r>
  </si>
  <si>
    <t xml:space="preserve">L’enquête du Relevé des mises en chantier et des achèvements est effectuée tous les mois dans les centres urbains de plus de 100 000 habitants, selon les données du Recensement de 2021. Dans les agglomérations qui comptent entre 10 000 et 49 999 habitants, le dénombrement de toutes les mises en chantier est effectué le dernier mois de chaque trimestre (c.-à-d. quatre fois par année, en mars, en juin, en septembre et en décembre). Dans ces centres urbains où le dénombrement est trimestriel, le nombre de logements achevés est évalué en fonction des moyennes historiques. Les mises en chantier et les achèvements mensuels y sont évalués au moyen de modèles statistiques, au niveau provincial, dans les catégories des maisons individuelles et des logements collectifs. Dans les centres urbains de moins de 10 000 habitants, l’enquête porte sur un échantillon de logements et elle est réalisée le dernier mois de chaque trimestre (c.-à-d. en mars, en juin, en septembre et en décembre). </t>
  </si>
  <si>
    <t xml:space="preserve">Le Relevé des logements écoulés sur le marché est fait en même temps que le précédent dans les centres urbains de 50 000 habitants et plus. Lorsqu’on signale l’achèvement d’un immeuble, on indique aussi les logements vendus. L’immeuble est, par la suite, recensé chaque mois jusqu’à ce que tous ces logements soient écoulés sur le marché. </t>
  </si>
  <si>
    <t>L'enquête sur les conversions et démolitions est réalisée mensuellement et uniquement dans les zones urbaines de 100 000 habitants et plus telles que définies par le recensement de 2021.</t>
  </si>
  <si>
    <t xml:space="preserve">Définition des régions de recensement utilisées dans la présente publication. </t>
  </si>
  <si>
    <t xml:space="preserve">Région métropolitaine de recensement (RMR) et agglomération de recensement (AR) - recensement de 2006 </t>
  </si>
  <si>
    <t xml:space="preserve">Le concept général appliqué à ces unités normalisées consiste à relier un noyau urbain aux régions urbaines et rurales adjacentes dont le degré d’intégration 
économique et sociale avec ce noyau urbain est élevé, lequel est déterminé par le pourcentage de navetteurs établi d’après les données du recensement de la population sur le lieu de travail. </t>
  </si>
  <si>
    <t xml:space="preserve">Région métropolitaine de recensement (RMR) </t>
  </si>
  <si>
    <t xml:space="preserve">Pour former une région métropolitaine de recensement (RMR), le centre urbain doit compter au moins 50 000 habitants et la région (RMR) doit compter au
 moins 100 000 habitants. Une RMR restera une RMR même si la population de son noyau urbain devient inférieure à 50 000 habitants. </t>
  </si>
  <si>
    <t xml:space="preserve">Agglomération de recensement (AR) </t>
  </si>
  <si>
    <t xml:space="preserve">Pour former une agglomération de recensement (AR), le centre urbain doit compter au moins 10 000 habitants. Si la population du noyau urbain d’une AR 
devient inférieure à 10 000 habitants, l’AR est retirée du programme. </t>
  </si>
  <si>
    <t xml:space="preserve">Depuis mars 2003, il n’est plus exigé des AR que leur centre urbain compte 100 000 habitants pour devenir une RMR. Maintenant, il suffit qu’une AR compte
au moins 100 000 habitants et un centre urbain de 50 000 habitants ou plus pour devenir une RMR. </t>
  </si>
  <si>
    <t xml:space="preserve">Subdivision de recensement (SDR) – Recensement de 2006 </t>
  </si>
  <si>
    <t xml:space="preserve">La subdivision de recensement est un terme générique qui désigne les municipalités telles que définies par les lois provinciales ou territoriales,
ou les territoires considérés comme étant équivalents municipaux à des fins statistiques. Les municipalités sont des unités d’administration locale. </t>
  </si>
  <si>
    <t>Pour obtenir des renseignements supplémentaires, veuillez consulter le site Web de Statistique Canada à l’adresse suivante: www.statcan.ca/fr/geographie</t>
  </si>
  <si>
    <r>
      <t>Dans le Relevé des mises en chantier et des achèvements, «</t>
    </r>
    <r>
      <rPr>
        <b/>
        <sz val="11"/>
        <color theme="1"/>
        <rFont val="Calibri"/>
        <family val="2"/>
        <scheme val="minor"/>
      </rPr>
      <t xml:space="preserve"> mise en chantier </t>
    </r>
    <r>
      <rPr>
        <sz val="12"/>
        <rFont val="Arial"/>
        <family val="2"/>
      </rPr>
      <t xml:space="preserve">» (ou logement mis en chantier) désigne le début des travaux de construction,
 d’ordinaire après la mise en place de la semelle en béton, ou à un stade équivalent lorsque le bâtiment n’a pas de sous-sol. </t>
    </r>
  </si>
  <si>
    <r>
      <t xml:space="preserve">« </t>
    </r>
    <r>
      <rPr>
        <b/>
        <sz val="11"/>
        <color theme="1"/>
        <rFont val="Calibri"/>
        <family val="2"/>
        <scheme val="minor"/>
      </rPr>
      <t>Achèvement</t>
    </r>
    <r>
      <rPr>
        <sz val="12"/>
        <rFont val="Arial"/>
        <family val="2"/>
      </rPr>
      <t xml:space="preserve"> » (ou logement achevé) désigne le stade où tous les travaux de construction sont terminés; dan certaines circonstances, 
on peut considérer un bâtiment comme achevé s’il ne reste que 10 % des travaux prévus à exécuter. </t>
    </r>
  </si>
  <si>
    <t xml:space="preserve">Pour les logements collectifs, la définition de mise en chantier ou d’achèvement s’applique à l’immeuble tout entier plutôt qu’aux logements individuels qu’il contient. </t>
  </si>
  <si>
    <r>
      <t xml:space="preserve">Le nombre des logements « </t>
    </r>
    <r>
      <rPr>
        <b/>
        <sz val="11"/>
        <color theme="1"/>
        <rFont val="Calibri"/>
        <family val="2"/>
        <scheme val="minor"/>
      </rPr>
      <t>en construction</t>
    </r>
    <r>
      <rPr>
        <sz val="12"/>
        <rFont val="Arial"/>
        <family val="2"/>
      </rPr>
      <t xml:space="preserve"> » à la fin d’une période comporte certains redressements rendus nécessaires pour diverses raisons.
Par exemple, après la mise en chantier d’un logement, la construction peut cesser, ou un bâtiment peut contenir à l’achèvement plus ou moins de 
logements que le nombre signalé au moment de la mise en chantier. </t>
    </r>
  </si>
  <si>
    <r>
      <t xml:space="preserve">Un logement est « </t>
    </r>
    <r>
      <rPr>
        <b/>
        <sz val="11"/>
        <color theme="1"/>
        <rFont val="Calibri"/>
        <family val="2"/>
        <scheme val="minor"/>
      </rPr>
      <t>écoulé</t>
    </r>
    <r>
      <rPr>
        <sz val="12"/>
        <rFont val="Arial"/>
        <family val="2"/>
      </rPr>
      <t xml:space="preserve"> » lorsque son propriétaire conclut une entente non conditionnelle, ayant force obligatoire de vente. </t>
    </r>
  </si>
  <si>
    <r>
      <rPr>
        <b/>
        <sz val="11"/>
        <color theme="1"/>
        <rFont val="Calibri"/>
        <family val="2"/>
        <scheme val="minor"/>
      </rPr>
      <t>Seuls les logements autonomes sont dénombrés dans le Relevé des mises en chantier et des achèvements</t>
    </r>
    <r>
      <rPr>
        <sz val="12"/>
        <rFont val="Arial"/>
        <family val="2"/>
      </rPr>
      <t xml:space="preserve">, qui ne porte que sur les logements neufs destinés à l’occupation permanente. </t>
    </r>
  </si>
  <si>
    <r>
      <rPr>
        <b/>
        <sz val="11"/>
        <color theme="1"/>
        <rFont val="Calibri"/>
        <family val="2"/>
        <scheme val="minor"/>
      </rPr>
      <t>Les habitations saisonnières</t>
    </r>
    <r>
      <rPr>
        <sz val="12"/>
        <rFont val="Arial"/>
        <family val="2"/>
      </rPr>
      <t xml:space="preserve"> (chalets d’été, de chasse, de ski, roulottes, maisons flottantes) </t>
    </r>
    <r>
      <rPr>
        <b/>
        <sz val="11"/>
        <color theme="1"/>
        <rFont val="Calibri"/>
        <family val="2"/>
        <scheme val="minor"/>
      </rPr>
      <t xml:space="preserve">et les logements de type foyer </t>
    </r>
    <r>
      <rPr>
        <sz val="12"/>
        <rFont val="Arial"/>
        <family val="2"/>
      </rPr>
      <t xml:space="preserve">(hôpitaux, centres d’hébergement, institutions
pénitentiaires, couvents, monastères, camps militaires et industriels et autres habitations collectives comme les hôtels, les clubs et les maisons de pension) sont exclus des relevés. </t>
    </r>
  </si>
  <si>
    <r>
      <t xml:space="preserve">Les </t>
    </r>
    <r>
      <rPr>
        <b/>
        <sz val="11"/>
        <color theme="1"/>
        <rFont val="Calibri"/>
        <family val="2"/>
        <scheme val="minor"/>
      </rPr>
      <t>maisons mobiles</t>
    </r>
    <r>
      <rPr>
        <sz val="12"/>
        <rFont val="Arial"/>
        <family val="2"/>
      </rPr>
      <t xml:space="preserve"> sont incluses dans les relevés. Une maison mobile est un type de logement entièrement assemblé à l’usine puis installé sur des fondations permanentes avant l’occupation. </t>
    </r>
  </si>
  <si>
    <r>
      <t xml:space="preserve">Les </t>
    </r>
    <r>
      <rPr>
        <b/>
        <sz val="11"/>
        <color theme="1"/>
        <rFont val="Calibri"/>
        <family val="2"/>
        <scheme val="minor"/>
      </rPr>
      <t>roulottes</t>
    </r>
    <r>
      <rPr>
        <sz val="12"/>
        <rFont val="Arial"/>
        <family val="2"/>
      </rPr>
      <t xml:space="preserve"> ou tout autre type de logement déménageable, sans fondations permanentes, sont exclus des relevés. </t>
    </r>
  </si>
  <si>
    <r>
      <rPr>
        <b/>
        <sz val="11"/>
        <color theme="1"/>
        <rFont val="Calibri"/>
        <family val="2"/>
        <scheme val="minor"/>
      </rPr>
      <t>Logement du marché</t>
    </r>
    <r>
      <rPr>
        <sz val="12"/>
        <rFont val="Arial"/>
        <family val="2"/>
      </rPr>
      <t xml:space="preserve"> désigne le logement destiné au grand public, à vendre ou à louer. </t>
    </r>
  </si>
  <si>
    <r>
      <t>Le terme «</t>
    </r>
    <r>
      <rPr>
        <b/>
        <sz val="11"/>
        <color theme="1"/>
        <rFont val="Calibri"/>
        <family val="2"/>
        <scheme val="minor"/>
      </rPr>
      <t xml:space="preserve"> logement</t>
    </r>
    <r>
      <rPr>
        <sz val="12"/>
        <rFont val="Arial"/>
        <family val="2"/>
      </rPr>
      <t xml:space="preserve"> » désigne tout local d’habitation distinct et complet, muni d’une entrée privée donnant directement sur l’extérieur ou dans un vestibule, 
un corridor ou un escalier communs à l’intérieur de l’immeuble. On doit pouvoir utiliser cette entrée sans traverser un autre logement. </t>
    </r>
  </si>
  <si>
    <t xml:space="preserve">Démolitions et conversions </t>
  </si>
  <si>
    <t xml:space="preserve">La SCHL fait maintenant la collecte de données sur les unités résidentielles démolies, celles converties en unités non résidentielles, 
et les espaces non résidentiels convertis en unités résidentielles. Cette collecte d’information permettra de brosser un tableau plus complet du parc de logements. </t>
  </si>
  <si>
    <r>
      <rPr>
        <b/>
        <sz val="11"/>
        <color theme="1"/>
        <rFont val="Calibri"/>
        <family val="2"/>
        <scheme val="minor"/>
      </rPr>
      <t>Démolition</t>
    </r>
    <r>
      <rPr>
        <sz val="12"/>
        <rFont val="Arial"/>
        <family val="2"/>
      </rPr>
      <t xml:space="preserve"> : Un bâtiment est considéré démoli si :
• Le bâtiment et sa fondation sont complètement démolis; 
• Le bâtiment est complètement démoli et sa fondation est conservée.</t>
    </r>
  </si>
  <si>
    <r>
      <rPr>
        <b/>
        <sz val="11"/>
        <color theme="1"/>
        <rFont val="Calibri"/>
        <family val="2"/>
        <scheme val="minor"/>
      </rPr>
      <t>Conversion (résidentiel à non résidentiel)</t>
    </r>
    <r>
      <rPr>
        <sz val="12"/>
        <rFont val="Arial"/>
        <family val="2"/>
      </rPr>
      <t xml:space="preserve"> : une unité résidentielle est considérée convertie en unité non résidentielle si l’unité ne peut plus servir à un usage résidentiel. </t>
    </r>
  </si>
  <si>
    <r>
      <rPr>
        <b/>
        <sz val="11"/>
        <color theme="1"/>
        <rFont val="Calibri"/>
        <family val="2"/>
        <scheme val="minor"/>
      </rPr>
      <t>Conversion (non résidentiel à résidentiel)</t>
    </r>
    <r>
      <rPr>
        <sz val="12"/>
        <rFont val="Arial"/>
        <family val="2"/>
      </rPr>
      <t xml:space="preserve"> : un espace non résidentiel est considéré converti en unités résidentielles si de nouvelles unités servent à un usage résidentiel. </t>
    </r>
  </si>
  <si>
    <r>
      <rPr>
        <b/>
        <sz val="11"/>
        <color theme="1"/>
        <rFont val="Calibri"/>
        <family val="2"/>
        <scheme val="minor"/>
      </rPr>
      <t>Conversion (résidentiel à résidentiel)</t>
    </r>
    <r>
      <rPr>
        <sz val="12"/>
        <rFont val="Arial"/>
        <family val="2"/>
      </rPr>
      <t xml:space="preserve"> : des unités sont ajoutées ou enlevées à un bâtiment résidentiel sur une fondation existante.
 Il y a deux types de conversion (résidentiel à résidentiel) : la conversion positive et la conversion négative. </t>
    </r>
  </si>
  <si>
    <r>
      <rPr>
        <b/>
        <sz val="11"/>
        <color theme="1"/>
        <rFont val="Calibri"/>
        <family val="2"/>
        <scheme val="minor"/>
      </rPr>
      <t>Conversion positive</t>
    </r>
    <r>
      <rPr>
        <sz val="12"/>
        <rFont val="Arial"/>
        <family val="2"/>
      </rPr>
      <t xml:space="preserve"> : conversion d’une maison individuelle en un immeuble collectif, ou ajout de logements à un immeuble collectif. Dans les deux cas, la conversion positive résulte en une augmentation nette du nombre de logements. </t>
    </r>
  </si>
  <si>
    <r>
      <rPr>
        <b/>
        <sz val="11"/>
        <color theme="1"/>
        <rFont val="Calibri"/>
        <family val="2"/>
        <scheme val="minor"/>
      </rPr>
      <t>Conversion négative</t>
    </r>
    <r>
      <rPr>
        <sz val="12"/>
        <rFont val="Arial"/>
        <family val="2"/>
      </rPr>
      <t xml:space="preserve"> : enlèvement de logements à un bâtiment résidentiel, que ce soit l’enlèvement de logements résidentiels à un immeuble collectif ou la conversion d’un immeuble collectif en une maison individuelle. Dans les deux cas, la conversion négative résulte en une diminution nette du nombre de logements.  </t>
    </r>
  </si>
  <si>
    <t xml:space="preserve">Seulement le début (l’initiation) d’une démolition ou d’une conversion résidentielle à non résidentielle est comptabilisé et publié. </t>
  </si>
  <si>
    <t xml:space="preserve">Les conversions (non résidentiel à résidentiel) sont suivies du début à l’achèvement. Les bâtiments pour propriétaires ou copropriétaires sont suivis jusqu’à ce qu’ils soient écoulés. </t>
  </si>
  <si>
    <t>La mise en chantier et l’achèvement sont relevés lors du même mois lorsqu’il s’agit d’une conversion (résidentiel à résidentiel) dans une agglomération qui compte
 entre 10 000 et 49 999 habitants ou d’une conversion (résidentiel à résidentiel) de moins de trois logements. Les conversions (résidentiel à résidentiel) 
sont suivies de la mise en chantier jusqu’à l’achèvement lorsqu’elles concernent trois logements ou plus, ou qu’elles sont faites dans une agglomération qui compte 50 000 habitants ou plus.</t>
  </si>
  <si>
    <r>
      <t xml:space="preserve">Une « </t>
    </r>
    <r>
      <rPr>
        <b/>
        <sz val="11"/>
        <color theme="1"/>
        <rFont val="Calibri"/>
        <family val="2"/>
        <scheme val="minor"/>
      </rPr>
      <t>maison individuelle</t>
    </r>
    <r>
      <rPr>
        <sz val="12"/>
        <rFont val="Arial"/>
        <family val="2"/>
      </rPr>
      <t xml:space="preserve"> » est un bâtiment comprenant un seul logement, complètement séparé, sur tous ses côtés, de toute autre habitation ou construction. </t>
    </r>
  </si>
  <si>
    <r>
      <t>Une «</t>
    </r>
    <r>
      <rPr>
        <b/>
        <sz val="11"/>
        <color theme="1"/>
        <rFont val="Calibri"/>
        <family val="2"/>
        <scheme val="minor"/>
      </rPr>
      <t xml:space="preserve"> maison jumelée</t>
    </r>
    <r>
      <rPr>
        <sz val="12"/>
        <rFont val="Arial"/>
        <family val="2"/>
      </rPr>
      <t xml:space="preserve"> » désigne l’un ou l’autre des deux logements situés côte à côte dans un bâtiment contigu à aucune autre construction,
et séparés l’un de l’autre par un mur commun ou mitoyen du sol jusqu’au toit. </t>
    </r>
  </si>
  <si>
    <r>
      <t xml:space="preserve">Une « </t>
    </r>
    <r>
      <rPr>
        <b/>
        <sz val="11"/>
        <color theme="1"/>
        <rFont val="Calibri"/>
        <family val="2"/>
        <scheme val="minor"/>
      </rPr>
      <t xml:space="preserve">maison en bande </t>
    </r>
    <r>
      <rPr>
        <sz val="12"/>
        <rFont val="Arial"/>
        <family val="2"/>
      </rPr>
      <t xml:space="preserve">» est un logement avec entrée privée joint à au moins deux habitations semblables, de manière à former une bande ou rangée de trois logements contigus ou plus. </t>
    </r>
  </si>
  <si>
    <r>
      <t>La catégorie «</t>
    </r>
    <r>
      <rPr>
        <b/>
        <sz val="11"/>
        <color theme="1"/>
        <rFont val="Calibri"/>
        <family val="2"/>
        <scheme val="minor"/>
      </rPr>
      <t xml:space="preserve"> appartement et autre</t>
    </r>
    <r>
      <rPr>
        <sz val="12"/>
        <rFont val="Arial"/>
        <family val="2"/>
      </rPr>
      <t xml:space="preserve"> » englobe tous les logements qui n’entrent pas dans les catégories ci-dessus, y compris les constructions
communément appelées duplex, triplex, duplex jumelés et duplex en bande. </t>
    </r>
  </si>
  <si>
    <t xml:space="preserve">Concepts et Définitions </t>
  </si>
  <si>
    <t>Étendue et Géographie</t>
  </si>
  <si>
    <t>Tableau 1: Données sur les mises en chantier d'habitations de 10 000 habitants et plus</t>
  </si>
  <si>
    <t xml:space="preserve">Tableau 16: Écoulement des logements propriétaire-occupant et copropriété selon le type, dans les régions métropolitaines de recensement
</t>
  </si>
  <si>
    <t xml:space="preserve">Les notes aux lecteurs suivantes ont pour but d'informer les clients des modifications ou corrections apportées à la méthodologie ou aux données relatives à nos enquêtes sur le logement. </t>
  </si>
  <si>
    <t>Régions géographiques</t>
  </si>
  <si>
    <t>Méthodologie :</t>
  </si>
  <si>
    <r>
      <t>Publication d'août 2023 :</t>
    </r>
    <r>
      <rPr>
        <sz val="11"/>
        <color theme="4" tint="-0.499984740745262"/>
        <rFont val="Calibri"/>
        <family val="2"/>
      </rPr>
      <t xml:space="preserve"> En raison des feux de forêt en Colombie-Britannique, pour le mois de juillet 2023, la SCHL n’a été en mesure de réaliser qu’un RMCA partiel pour la RMR de Kamloops, ainsi que les régions de North Kamloops et de la Rive-Sud.</t>
    </r>
  </si>
  <si>
    <r>
      <t xml:space="preserve">Publication d'avril 2024 : </t>
    </r>
    <r>
      <rPr>
        <sz val="11"/>
        <color theme="4" tint="-0.499984740745262"/>
        <rFont val="Calibri"/>
        <family val="2"/>
      </rPr>
      <t>Les nombres désaisonnalisés annualisés de mises en chantier de logements pour Sudbury / Grand Sudbury pour les mois de janvier, février et mars 2024 (Tableau 12) ont fait l'objet d'une révision spéciale.</t>
    </r>
    <r>
      <rPr>
        <b/>
        <sz val="11"/>
        <color theme="4" tint="-0.499984740745262"/>
        <rFont val="Calibri"/>
        <family val="2"/>
      </rPr>
      <t xml:space="preserve"> </t>
    </r>
  </si>
  <si>
    <t xml:space="preserve">Errata et corrections : </t>
  </si>
  <si>
    <r>
      <t xml:space="preserve">Tableaux 3 à 14 et 18 à 20 : </t>
    </r>
    <r>
      <rPr>
        <sz val="11"/>
        <color theme="4" tint="-0.499984740745262"/>
        <rFont val="Calibri"/>
        <family val="2"/>
      </rPr>
      <t>Les données annuelles (réelles) pour les années 2021, 2022 et 2023 ont été corrigées. Les publications de janvier à décembre 2023 et de janvier à juillet 2024 ont été republiées sur le site Web de la SCHL.   </t>
    </r>
  </si>
  <si>
    <r>
      <t xml:space="preserve">2024 </t>
    </r>
    <r>
      <rPr>
        <b/>
        <vertAlign val="superscript"/>
        <sz val="9"/>
        <color indexed="8"/>
        <rFont val="Gill Sans Std"/>
        <family val="2"/>
      </rPr>
      <t>2</t>
    </r>
  </si>
  <si>
    <r>
      <t>2024</t>
    </r>
    <r>
      <rPr>
        <b/>
        <vertAlign val="superscript"/>
        <sz val="9"/>
        <color indexed="8"/>
        <rFont val="Gill Sans Std"/>
        <family val="2"/>
      </rPr>
      <t>2</t>
    </r>
  </si>
  <si>
    <r>
      <t>2024</t>
    </r>
    <r>
      <rPr>
        <b/>
        <vertAlign val="superscript"/>
        <sz val="9"/>
        <color indexed="8"/>
        <rFont val="Gill Sans Std"/>
        <family val="2"/>
      </rPr>
      <t xml:space="preserve"> 2</t>
    </r>
  </si>
  <si>
    <t>Tableau 5: Mises en chantier de logements dans les centres urbains, par région,nombres désaisonnalisés annualisés</t>
  </si>
  <si>
    <t>Tableau 6: Mises en chantier de logements dans les centres urbains, provinces de l'Atlantique, nombres désaisonnalisés annualisés</t>
  </si>
  <si>
    <t>Tableau 7: Mises en chantier de logements dans les centres urbains, provinces des Prairies, nombres désaisonnalisés annualisés</t>
  </si>
  <si>
    <t xml:space="preserve">Tableau 19-20: Mises en chantier de logements au Canada, provinces de l'Atlantique, nombres désaisonnalisés annualisés
</t>
  </si>
  <si>
    <t xml:space="preserve">Tableau 4 </t>
  </si>
  <si>
    <t>Mises en chantier de logements dans les centres urbains1, par région,</t>
  </si>
  <si>
    <t>Tableau 12</t>
  </si>
  <si>
    <t>Tableau 14</t>
  </si>
  <si>
    <t xml:space="preserve">Tableau 3: Mises en chantier de logements dans les centres urbains et l'ensemble du pays, nombres désaisonnalisés annualisés </t>
  </si>
  <si>
    <r>
      <rPr>
        <b/>
        <sz val="7"/>
        <color rgb="FF000000"/>
        <rFont val="Gill Sans Std"/>
      </rPr>
      <t>Avis important</t>
    </r>
    <r>
      <rPr>
        <sz val="7"/>
        <color rgb="FF000000"/>
        <rFont val="Gill Sans Std"/>
      </rPr>
      <t>: L</t>
    </r>
    <r>
      <rPr>
        <sz val="7"/>
        <color indexed="8"/>
        <rFont val="Gill Sans Std"/>
        <family val="2"/>
      </rPr>
      <t>a SCHL procède actuellement à une révision méthodologique des données sur les stocks non écoulés en Ontario. Des mises à jour suivront. Entre-temps, veuillez utiliser ces données avec prudence. Merci de votre compréhension.</t>
    </r>
  </si>
  <si>
    <r>
      <t>2025</t>
    </r>
    <r>
      <rPr>
        <b/>
        <vertAlign val="superscript"/>
        <sz val="9"/>
        <color indexed="8"/>
        <rFont val="Gill Sans Std"/>
        <family val="2"/>
      </rPr>
      <t xml:space="preserve"> 2</t>
    </r>
  </si>
  <si>
    <r>
      <t xml:space="preserve">2024 </t>
    </r>
    <r>
      <rPr>
        <b/>
        <vertAlign val="superscript"/>
        <sz val="9"/>
        <color indexed="8"/>
        <rFont val="Gill Sans Std"/>
        <family val="2"/>
      </rPr>
      <t xml:space="preserve">2 </t>
    </r>
  </si>
  <si>
    <r>
      <t xml:space="preserve">2025 </t>
    </r>
    <r>
      <rPr>
        <b/>
        <vertAlign val="superscript"/>
        <sz val="9"/>
        <color indexed="8"/>
        <rFont val="Gill Sans Std"/>
        <family val="2"/>
      </rPr>
      <t>2</t>
    </r>
  </si>
  <si>
    <t>7,668</t>
  </si>
  <si>
    <t>33,901</t>
  </si>
  <si>
    <t>10,523</t>
  </si>
  <si>
    <t>147,387</t>
  </si>
  <si>
    <t>dans les régions métropolitaines, les grands centres urbains</t>
  </si>
  <si>
    <r>
      <t>et les agglomérations urbaines de recensement</t>
    </r>
    <r>
      <rPr>
        <b/>
        <vertAlign val="superscript"/>
        <sz val="12"/>
        <rFont val="Gill Sans Std"/>
        <family val="2"/>
      </rPr>
      <t>1</t>
    </r>
  </si>
  <si>
    <r>
      <rPr>
        <vertAlign val="superscript"/>
        <sz val="7"/>
        <color rgb="FF000000"/>
        <rFont val="Gill Sans Std"/>
      </rPr>
      <t xml:space="preserve">1 </t>
    </r>
    <r>
      <rPr>
        <sz val="7"/>
        <color indexed="8"/>
        <rFont val="Gill Sans Std"/>
        <family val="2"/>
      </rPr>
      <t>Données 2024, 2025 et 2026 basées sur la CGT du recensement de 2021. Les données de janvier 2023 à décembre 2025 incluent uniquement les données des régions métropolitaines de recensement.</t>
    </r>
  </si>
  <si>
    <t>8,247</t>
  </si>
  <si>
    <t>32,687</t>
  </si>
  <si>
    <t>11,568</t>
  </si>
  <si>
    <t>142,403</t>
  </si>
  <si>
    <r>
      <t>2025</t>
    </r>
    <r>
      <rPr>
        <b/>
        <vertAlign val="superscript"/>
        <sz val="9"/>
        <color indexed="8"/>
        <rFont val="Gill Sans Std"/>
        <family val="2"/>
      </rPr>
      <t>2</t>
    </r>
  </si>
  <si>
    <t>© Société canadienne d'hypothèques et de logement, 2026</t>
  </si>
  <si>
    <t>Données de 2024, 2025 et 2026 fondées sur les définitions du recensement de 2021.</t>
  </si>
  <si>
    <t>Données de 2022 fondées sur les définitions du recensement de 2016 et les données de 2023, 2024 et 2025 fondées sur les définitions du recensement de 2021.</t>
  </si>
  <si>
    <t>juil.</t>
  </si>
  <si>
    <t>septembre 2025 - 2026</t>
  </si>
  <si>
    <t>janvier - septembre 2025 - 2026</t>
  </si>
  <si>
    <t>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</si>
</sst>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76">
    <font>
      <sz val="12"/>
      <name val="Arial"/>
    </font>
    <font>
      <sz val="12"/>
      <color indexed="8"/>
      <name val="Gill Sans Std"/>
      <family val="2"/>
    </font>
    <font>
      <b/>
      <sz val="12"/>
      <color indexed="8"/>
      <name val="Gill Sans Std"/>
      <family val="2"/>
    </font>
    <font>
      <sz val="10"/>
      <color indexed="8"/>
      <name val="Gill Sans Std"/>
      <family val="2"/>
    </font>
    <font>
      <sz val="9"/>
      <color indexed="8"/>
      <name val="Gill Sans Std"/>
      <family val="2"/>
    </font>
    <font>
      <b/>
      <sz val="9"/>
      <color indexed="8"/>
      <name val="Gill Sans Std"/>
      <family val="2"/>
    </font>
    <font>
      <sz val="7"/>
      <color indexed="8"/>
      <name val="Gill Sans Std"/>
      <family val="2"/>
    </font>
    <font>
      <sz val="12"/>
      <name val="Gill Sans Std"/>
      <family val="2"/>
    </font>
    <font>
      <i/>
      <sz val="7"/>
      <color indexed="8"/>
      <name val="Gill Sans Std"/>
      <family val="2"/>
    </font>
    <font>
      <b/>
      <i/>
      <sz val="9"/>
      <color indexed="8"/>
      <name val="Gill Sans Std"/>
      <family val="2"/>
    </font>
    <font>
      <i/>
      <sz val="9"/>
      <color indexed="8"/>
      <name val="Gill Sans Std"/>
      <family val="2"/>
    </font>
    <font>
      <sz val="8"/>
      <name val="Arial"/>
      <family val="2"/>
    </font>
    <font>
      <sz val="12"/>
      <color indexed="8"/>
      <name val="Arial"/>
      <family val="2"/>
    </font>
    <font>
      <sz val="9"/>
      <name val="Gill Sans Std"/>
      <family val="2"/>
    </font>
    <font>
      <sz val="9"/>
      <name val="Arial"/>
      <family val="2"/>
    </font>
    <font>
      <i/>
      <sz val="9"/>
      <name val="Arial"/>
      <family val="2"/>
    </font>
    <font>
      <b/>
      <sz val="11"/>
      <color indexed="9"/>
      <name val="Gill Sans Std"/>
      <family val="2"/>
    </font>
    <font>
      <sz val="11"/>
      <color indexed="9"/>
      <name val="Arial"/>
      <family val="2"/>
    </font>
    <font>
      <b/>
      <i/>
      <sz val="9"/>
      <name val="Gill Sans Std"/>
      <family val="2"/>
    </font>
    <font>
      <sz val="11"/>
      <name val="Gill Sans Std"/>
      <family val="2"/>
    </font>
    <font>
      <b/>
      <i/>
      <sz val="11"/>
      <color indexed="9"/>
      <name val="Gill Sans Std"/>
      <family val="2"/>
    </font>
    <font>
      <i/>
      <sz val="11"/>
      <color indexed="9"/>
      <name val="Arial"/>
      <family val="2"/>
    </font>
    <font>
      <sz val="7"/>
      <name val="Gill Sans Std"/>
      <family val="2"/>
    </font>
    <font>
      <b/>
      <vertAlign val="superscript"/>
      <sz val="9"/>
      <color indexed="8"/>
      <name val="Gill Sans Std"/>
      <family val="2"/>
    </font>
    <font>
      <b/>
      <sz val="9"/>
      <name val="Gill Sans Std"/>
      <family val="2"/>
    </font>
    <font>
      <vertAlign val="superscript"/>
      <sz val="7"/>
      <color indexed="8"/>
      <name val="Gill Sans Std"/>
      <family val="2"/>
    </font>
    <font>
      <i/>
      <vertAlign val="superscript"/>
      <sz val="7"/>
      <color indexed="8"/>
      <name val="Gill Sans Std"/>
      <family val="2"/>
    </font>
    <font>
      <sz val="11"/>
      <name val="Arial"/>
      <family val="2"/>
    </font>
    <font>
      <i/>
      <sz val="11"/>
      <name val="Arial"/>
      <family val="2"/>
    </font>
    <font>
      <sz val="6"/>
      <color indexed="8"/>
      <name val="Georgia"/>
      <family val="1"/>
    </font>
    <font>
      <sz val="12"/>
      <name val="Arial"/>
      <family val="2"/>
    </font>
    <font>
      <b/>
      <sz val="8"/>
      <color indexed="8"/>
      <name val="Gill Sans Std"/>
      <family val="2"/>
    </font>
    <font>
      <b/>
      <i/>
      <sz val="8"/>
      <color indexed="8"/>
      <name val="Gill Sans Std"/>
      <family val="2"/>
    </font>
    <font>
      <sz val="8"/>
      <color indexed="8"/>
      <name val="Gill Sans Std"/>
      <family val="2"/>
    </font>
    <font>
      <sz val="7"/>
      <color indexed="8"/>
      <name val="Gill Sans"/>
      <family val="2"/>
    </font>
    <font>
      <sz val="7"/>
      <name val="Gill Sans"/>
      <family val="2"/>
    </font>
    <font>
      <i/>
      <sz val="7"/>
      <color indexed="8"/>
      <name val="Gill Sans"/>
      <family val="2"/>
    </font>
    <font>
      <sz val="10"/>
      <name val="Arial"/>
      <family val="2"/>
    </font>
    <font>
      <sz val="10"/>
      <name val="Gill Sans Std"/>
      <family val="2"/>
    </font>
    <font>
      <b/>
      <sz val="7"/>
      <color indexed="8"/>
      <name val="Gill Sans Std"/>
      <family val="2"/>
    </font>
    <font>
      <b/>
      <i/>
      <sz val="7"/>
      <color indexed="8"/>
      <name val="Gill Sans Std"/>
      <family val="2"/>
    </font>
    <font>
      <b/>
      <sz val="9"/>
      <color indexed="8"/>
      <name val="Gill Sans Std"/>
      <family val="2"/>
    </font>
    <font>
      <b/>
      <sz val="11"/>
      <name val="Gill Sans Std"/>
      <family val="2"/>
    </font>
    <font>
      <b/>
      <i/>
      <sz val="11"/>
      <name val="Gill Sans Std"/>
      <family val="2"/>
    </font>
    <font>
      <b/>
      <i/>
      <sz val="12"/>
      <name val="Arial"/>
      <family val="2"/>
    </font>
    <font>
      <i/>
      <sz val="12"/>
      <name val="Arial"/>
      <family val="2"/>
    </font>
    <font>
      <b/>
      <sz val="12"/>
      <name val="Gill Sans Std"/>
      <family val="2"/>
    </font>
    <font>
      <b/>
      <vertAlign val="superscript"/>
      <sz val="11"/>
      <name val="Gill Sans Std"/>
      <family val="2"/>
    </font>
    <font>
      <b/>
      <vertAlign val="superscript"/>
      <sz val="8"/>
      <color indexed="8"/>
      <name val="Gill Sans Std"/>
      <family val="2"/>
    </font>
    <font>
      <b/>
      <sz val="9"/>
      <name val="Gill Sans Std"/>
      <family val="2"/>
    </font>
    <font>
      <sz val="11"/>
      <color theme="0"/>
      <name val="Calibri"/>
      <family val="2"/>
      <scheme val="minor"/>
    </font>
    <font>
      <b/>
      <sz val="24"/>
      <color rgb="FF003F62"/>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u/>
      <sz val="11"/>
      <color theme="10"/>
      <name val="Calibri"/>
      <family val="2"/>
      <scheme val="minor"/>
    </font>
    <font>
      <u/>
      <sz val="9"/>
      <color theme="10"/>
      <name val="Calibri"/>
      <family val="2"/>
      <scheme val="minor"/>
    </font>
    <font>
      <sz val="11"/>
      <color theme="1"/>
      <name val="Arial Black"/>
      <family val="2"/>
    </font>
    <font>
      <b/>
      <sz val="11"/>
      <name val="Gill Sans Std"/>
      <family val="2"/>
    </font>
    <font>
      <b/>
      <sz val="8"/>
      <name val="Gill Sans Std"/>
      <family val="2"/>
    </font>
    <font>
      <b/>
      <sz val="12"/>
      <color theme="4" tint="-0.499984740745262"/>
      <name val="Calibri"/>
      <family val="2"/>
    </font>
    <font>
      <b/>
      <sz val="11"/>
      <color theme="4" tint="-0.499984740745262"/>
      <name val="Calibri"/>
      <family val="2"/>
    </font>
    <font>
      <sz val="11"/>
      <color theme="4" tint="-0.499984740745262"/>
      <name val="Calibri"/>
      <family val="2"/>
    </font>
    <font>
      <b/>
      <sz val="9"/>
      <color rgb="FF000000"/>
      <name val="Gill Sans Std"/>
    </font>
    <font>
      <b/>
      <sz val="9"/>
      <color indexed="8"/>
      <name val="Gill Sans Std"/>
    </font>
    <font>
      <b/>
      <sz val="14"/>
      <color theme="4" tint="-0.499984740745262"/>
      <name val="Calibri"/>
      <family val="2"/>
    </font>
    <font>
      <sz val="7"/>
      <color indexed="8"/>
      <name val="Gill Sans Std"/>
    </font>
    <font>
      <vertAlign val="superscript"/>
      <sz val="7"/>
      <color rgb="FF000000"/>
      <name val="Gill Sans Std"/>
    </font>
    <font>
      <b/>
      <sz val="11"/>
      <color theme="1"/>
      <name val="Calibri"/>
      <family val="2"/>
      <scheme val="minor"/>
    </font>
    <font>
      <b/>
      <sz val="7"/>
      <color rgb="FF000000"/>
      <name val="Gill Sans Std"/>
    </font>
    <font>
      <sz val="7"/>
      <color rgb="FF000000"/>
      <name val="Gill Sans Std"/>
    </font>
    <font>
      <sz val="9"/>
      <color rgb="FF656565"/>
      <name val="Roboto"/>
    </font>
    <font>
      <sz val="10"/>
      <name val="Arial"/>
      <family val="2"/>
    </font>
    <font>
      <b/>
      <vertAlign val="superscript"/>
      <sz val="12"/>
      <name val="Gill Sans Std"/>
      <family val="2"/>
    </font>
    <font>
      <sz val="10"/>
      <name val="Arial"/>
      <family val="2"/>
    </font>
    <font>
      <b/>
      <sz val="9"/>
      <name val="Gill Sans Std"/>
    </font>
  </fonts>
  <fills count="10">
    <fill>
      <patternFill patternType="none"/>
    </fill>
    <fill>
      <patternFill patternType="gray125"/>
    </fill>
    <fill>
      <patternFill patternType="solid">
        <fgColor indexed="9"/>
        <bgColor indexed="64"/>
      </patternFill>
    </fill>
    <fill>
      <patternFill patternType="solid">
        <fgColor indexed="9"/>
        <bgColor indexed="10"/>
      </patternFill>
    </fill>
    <fill>
      <patternFill patternType="solid">
        <fgColor indexed="22"/>
        <bgColor indexed="64"/>
      </patternFill>
    </fill>
    <fill>
      <patternFill patternType="solid">
        <fgColor indexed="63"/>
        <bgColor indexed="64"/>
      </patternFill>
    </fill>
    <fill>
      <patternFill patternType="solid">
        <fgColor theme="0"/>
        <bgColor indexed="64"/>
      </patternFill>
    </fill>
    <fill>
      <patternFill patternType="solid">
        <fgColor rgb="FF003F62"/>
        <bgColor indexed="64"/>
      </patternFill>
    </fill>
    <fill>
      <patternFill patternType="solid">
        <fgColor rgb="FFB5C6C4"/>
        <bgColor indexed="64"/>
      </patternFill>
    </fill>
    <fill>
      <patternFill patternType="solid">
        <fgColor rgb="FFFFFFFF"/>
        <bgColor indexed="64"/>
      </patternFill>
    </fill>
  </fills>
  <borders count="115">
    <border>
      <left/>
      <right/>
      <top/>
      <bottom/>
      <diagonal/>
    </border>
    <border>
      <left style="thin">
        <color indexed="62"/>
      </left>
      <right style="thin">
        <color indexed="62"/>
      </right>
      <top style="thin">
        <color indexed="62"/>
      </top>
      <bottom style="thin">
        <color indexed="62"/>
      </bottom>
      <diagonal/>
    </border>
    <border>
      <left/>
      <right style="thin">
        <color indexed="62"/>
      </right>
      <top style="thin">
        <color indexed="62"/>
      </top>
      <bottom style="thin">
        <color indexed="62"/>
      </bottom>
      <diagonal/>
    </border>
    <border>
      <left/>
      <right style="medium">
        <color indexed="62"/>
      </right>
      <top style="thin">
        <color indexed="62"/>
      </top>
      <bottom style="thin">
        <color indexed="62"/>
      </bottom>
      <diagonal/>
    </border>
    <border>
      <left style="medium">
        <color indexed="62"/>
      </left>
      <right/>
      <top style="thin">
        <color indexed="62"/>
      </top>
      <bottom style="medium">
        <color indexed="62"/>
      </bottom>
      <diagonal/>
    </border>
    <border>
      <left style="medium">
        <color indexed="62"/>
      </left>
      <right/>
      <top style="thin">
        <color indexed="62"/>
      </top>
      <bottom style="thin">
        <color indexed="18"/>
      </bottom>
      <diagonal/>
    </border>
    <border>
      <left/>
      <right style="thin">
        <color indexed="62"/>
      </right>
      <top style="thin">
        <color indexed="62"/>
      </top>
      <bottom style="thin">
        <color indexed="18"/>
      </bottom>
      <diagonal/>
    </border>
    <border>
      <left style="thin">
        <color indexed="62"/>
      </left>
      <right style="thin">
        <color indexed="62"/>
      </right>
      <top style="thin">
        <color indexed="62"/>
      </top>
      <bottom style="thin">
        <color indexed="18"/>
      </bottom>
      <diagonal/>
    </border>
    <border>
      <left/>
      <right style="medium">
        <color indexed="62"/>
      </right>
      <top style="thin">
        <color indexed="62"/>
      </top>
      <bottom style="thin">
        <color indexed="18"/>
      </bottom>
      <diagonal/>
    </border>
    <border>
      <left style="medium">
        <color indexed="62"/>
      </left>
      <right/>
      <top style="thin">
        <color indexed="18"/>
      </top>
      <bottom style="thin">
        <color indexed="18"/>
      </bottom>
      <diagonal/>
    </border>
    <border>
      <left/>
      <right style="thin">
        <color indexed="62"/>
      </right>
      <top style="thin">
        <color indexed="18"/>
      </top>
      <bottom style="thin">
        <color indexed="18"/>
      </bottom>
      <diagonal/>
    </border>
    <border>
      <left style="thin">
        <color indexed="62"/>
      </left>
      <right style="thin">
        <color indexed="62"/>
      </right>
      <top style="thin">
        <color indexed="18"/>
      </top>
      <bottom style="thin">
        <color indexed="18"/>
      </bottom>
      <diagonal/>
    </border>
    <border>
      <left/>
      <right style="medium">
        <color indexed="62"/>
      </right>
      <top style="thin">
        <color indexed="18"/>
      </top>
      <bottom style="thin">
        <color indexed="18"/>
      </bottom>
      <diagonal/>
    </border>
    <border>
      <left style="medium">
        <color indexed="62"/>
      </left>
      <right/>
      <top/>
      <bottom/>
      <diagonal/>
    </border>
    <border>
      <left/>
      <right style="thin">
        <color indexed="62"/>
      </right>
      <top/>
      <bottom/>
      <diagonal/>
    </border>
    <border>
      <left style="thin">
        <color indexed="62"/>
      </left>
      <right style="thin">
        <color indexed="62"/>
      </right>
      <top/>
      <bottom/>
      <diagonal/>
    </border>
    <border>
      <left/>
      <right style="medium">
        <color indexed="62"/>
      </right>
      <top/>
      <bottom/>
      <diagonal/>
    </border>
    <border>
      <left style="medium">
        <color indexed="62"/>
      </left>
      <right/>
      <top style="thin">
        <color indexed="62"/>
      </top>
      <bottom style="thin">
        <color indexed="62"/>
      </bottom>
      <diagonal/>
    </border>
    <border>
      <left/>
      <right style="thin">
        <color indexed="62"/>
      </right>
      <top style="thin">
        <color indexed="62"/>
      </top>
      <bottom style="medium">
        <color indexed="62"/>
      </bottom>
      <diagonal/>
    </border>
    <border>
      <left style="thin">
        <color indexed="62"/>
      </left>
      <right style="thin">
        <color indexed="62"/>
      </right>
      <top style="thin">
        <color indexed="62"/>
      </top>
      <bottom style="medium">
        <color indexed="62"/>
      </bottom>
      <diagonal/>
    </border>
    <border>
      <left/>
      <right style="medium">
        <color indexed="62"/>
      </right>
      <top style="thin">
        <color indexed="62"/>
      </top>
      <bottom style="medium">
        <color indexed="62"/>
      </bottom>
      <diagonal/>
    </border>
    <border>
      <left style="medium">
        <color indexed="62"/>
      </left>
      <right/>
      <top/>
      <bottom style="thin">
        <color indexed="62"/>
      </bottom>
      <diagonal/>
    </border>
    <border>
      <left/>
      <right style="thin">
        <color indexed="62"/>
      </right>
      <top style="medium">
        <color indexed="62"/>
      </top>
      <bottom/>
      <diagonal/>
    </border>
    <border>
      <left/>
      <right style="thin">
        <color indexed="62"/>
      </right>
      <top/>
      <bottom style="thin">
        <color indexed="62"/>
      </bottom>
      <diagonal/>
    </border>
    <border>
      <left/>
      <right/>
      <top style="thin">
        <color indexed="62"/>
      </top>
      <bottom/>
      <diagonal/>
    </border>
    <border>
      <left/>
      <right/>
      <top/>
      <bottom style="thin">
        <color indexed="62"/>
      </bottom>
      <diagonal/>
    </border>
    <border>
      <left/>
      <right style="medium">
        <color indexed="62"/>
      </right>
      <top/>
      <bottom style="thin">
        <color indexed="62"/>
      </bottom>
      <diagonal/>
    </border>
    <border>
      <left style="medium">
        <color indexed="62"/>
      </left>
      <right/>
      <top style="medium">
        <color indexed="62"/>
      </top>
      <bottom/>
      <diagonal/>
    </border>
    <border>
      <left/>
      <right/>
      <top style="medium">
        <color indexed="62"/>
      </top>
      <bottom/>
      <diagonal/>
    </border>
    <border>
      <left style="medium">
        <color indexed="62"/>
      </left>
      <right/>
      <top/>
      <bottom style="medium">
        <color indexed="62"/>
      </bottom>
      <diagonal/>
    </border>
    <border>
      <left/>
      <right/>
      <top/>
      <bottom style="medium">
        <color indexed="62"/>
      </bottom>
      <diagonal/>
    </border>
    <border>
      <left style="thin">
        <color indexed="62"/>
      </left>
      <right style="thin">
        <color indexed="62"/>
      </right>
      <top style="thin">
        <color indexed="62"/>
      </top>
      <bottom/>
      <diagonal/>
    </border>
    <border>
      <left style="thin">
        <color indexed="62"/>
      </left>
      <right style="thin">
        <color indexed="62"/>
      </right>
      <top/>
      <bottom style="medium">
        <color indexed="62"/>
      </bottom>
      <diagonal/>
    </border>
    <border>
      <left/>
      <right style="medium">
        <color indexed="62"/>
      </right>
      <top style="medium">
        <color indexed="62"/>
      </top>
      <bottom/>
      <diagonal/>
    </border>
    <border>
      <left/>
      <right style="medium">
        <color indexed="62"/>
      </right>
      <top style="thin">
        <color indexed="62"/>
      </top>
      <bottom/>
      <diagonal/>
    </border>
    <border>
      <left style="thin">
        <color indexed="62"/>
      </left>
      <right style="thin">
        <color indexed="62"/>
      </right>
      <top style="medium">
        <color indexed="62"/>
      </top>
      <bottom/>
      <diagonal/>
    </border>
    <border>
      <left/>
      <right/>
      <top style="thin">
        <color indexed="62"/>
      </top>
      <bottom style="thin">
        <color indexed="18"/>
      </bottom>
      <diagonal/>
    </border>
    <border>
      <left/>
      <right/>
      <top style="thin">
        <color indexed="18"/>
      </top>
      <bottom style="thin">
        <color indexed="18"/>
      </bottom>
      <diagonal/>
    </border>
    <border>
      <left style="medium">
        <color indexed="62"/>
      </left>
      <right style="thin">
        <color indexed="62"/>
      </right>
      <top style="thin">
        <color indexed="62"/>
      </top>
      <bottom/>
      <diagonal/>
    </border>
    <border>
      <left/>
      <right style="thin">
        <color indexed="62"/>
      </right>
      <top style="thin">
        <color indexed="62"/>
      </top>
      <bottom/>
      <diagonal/>
    </border>
    <border>
      <left style="medium">
        <color indexed="62"/>
      </left>
      <right style="thin">
        <color indexed="62"/>
      </right>
      <top/>
      <bottom/>
      <diagonal/>
    </border>
    <border>
      <left style="medium">
        <color indexed="62"/>
      </left>
      <right style="thin">
        <color indexed="62"/>
      </right>
      <top/>
      <bottom style="thin">
        <color indexed="62"/>
      </bottom>
      <diagonal/>
    </border>
    <border>
      <left/>
      <right style="medium">
        <color indexed="62"/>
      </right>
      <top/>
      <bottom style="thin">
        <color indexed="18"/>
      </bottom>
      <diagonal/>
    </border>
    <border>
      <left style="medium">
        <color indexed="62"/>
      </left>
      <right/>
      <top/>
      <bottom style="thin">
        <color indexed="18"/>
      </bottom>
      <diagonal/>
    </border>
    <border>
      <left/>
      <right/>
      <top/>
      <bottom style="thin">
        <color indexed="18"/>
      </bottom>
      <diagonal/>
    </border>
    <border>
      <left/>
      <right style="thin">
        <color indexed="62"/>
      </right>
      <top/>
      <bottom style="thin">
        <color indexed="18"/>
      </bottom>
      <diagonal/>
    </border>
    <border>
      <left style="thin">
        <color indexed="62"/>
      </left>
      <right style="thin">
        <color indexed="62"/>
      </right>
      <top/>
      <bottom style="thin">
        <color indexed="18"/>
      </bottom>
      <diagonal/>
    </border>
    <border>
      <left style="medium">
        <color indexed="62"/>
      </left>
      <right/>
      <top style="thin">
        <color indexed="18"/>
      </top>
      <bottom/>
      <diagonal/>
    </border>
    <border>
      <left/>
      <right style="thin">
        <color indexed="62"/>
      </right>
      <top style="thin">
        <color indexed="18"/>
      </top>
      <bottom/>
      <diagonal/>
    </border>
    <border>
      <left style="thin">
        <color indexed="62"/>
      </left>
      <right style="thin">
        <color indexed="62"/>
      </right>
      <top style="thin">
        <color indexed="18"/>
      </top>
      <bottom style="thin">
        <color indexed="62"/>
      </bottom>
      <diagonal/>
    </border>
    <border>
      <left style="thin">
        <color indexed="62"/>
      </left>
      <right style="thin">
        <color indexed="62"/>
      </right>
      <top/>
      <bottom style="thin">
        <color indexed="62"/>
      </bottom>
      <diagonal/>
    </border>
    <border>
      <left style="thin">
        <color indexed="62"/>
      </left>
      <right style="medium">
        <color indexed="62"/>
      </right>
      <top/>
      <bottom style="thin">
        <color indexed="62"/>
      </bottom>
      <diagonal/>
    </border>
    <border>
      <left style="thin">
        <color indexed="62"/>
      </left>
      <right/>
      <top/>
      <bottom style="thin">
        <color indexed="62"/>
      </bottom>
      <diagonal/>
    </border>
    <border>
      <left/>
      <right style="thin">
        <color indexed="62"/>
      </right>
      <top/>
      <bottom style="medium">
        <color indexed="62"/>
      </bottom>
      <diagonal/>
    </border>
    <border>
      <left style="medium">
        <color indexed="62"/>
      </left>
      <right style="thin">
        <color indexed="62"/>
      </right>
      <top style="thin">
        <color indexed="18"/>
      </top>
      <bottom style="thin">
        <color indexed="18"/>
      </bottom>
      <diagonal/>
    </border>
    <border>
      <left style="thin">
        <color indexed="62"/>
      </left>
      <right style="thin">
        <color indexed="62"/>
      </right>
      <top style="thin">
        <color indexed="18"/>
      </top>
      <bottom style="medium">
        <color indexed="62"/>
      </bottom>
      <diagonal/>
    </border>
    <border>
      <left style="thin">
        <color indexed="62"/>
      </left>
      <right style="medium">
        <color indexed="62"/>
      </right>
      <top style="thin">
        <color indexed="18"/>
      </top>
      <bottom style="thin">
        <color indexed="18"/>
      </bottom>
      <diagonal/>
    </border>
    <border>
      <left style="thin">
        <color indexed="62"/>
      </left>
      <right style="medium">
        <color indexed="62"/>
      </right>
      <top style="thin">
        <color indexed="18"/>
      </top>
      <bottom style="medium">
        <color indexed="62"/>
      </bottom>
      <diagonal/>
    </border>
    <border>
      <left style="thin">
        <color indexed="62"/>
      </left>
      <right style="medium">
        <color indexed="62"/>
      </right>
      <top/>
      <bottom style="thin">
        <color indexed="18"/>
      </bottom>
      <diagonal/>
    </border>
    <border>
      <left style="thin">
        <color indexed="62"/>
      </left>
      <right style="medium">
        <color indexed="62"/>
      </right>
      <top style="thin">
        <color indexed="62"/>
      </top>
      <bottom style="thin">
        <color indexed="18"/>
      </bottom>
      <diagonal/>
    </border>
    <border>
      <left style="thin">
        <color indexed="62"/>
      </left>
      <right style="medium">
        <color indexed="62"/>
      </right>
      <top/>
      <bottom style="medium">
        <color indexed="62"/>
      </bottom>
      <diagonal/>
    </border>
    <border>
      <left style="thin">
        <color indexed="62"/>
      </left>
      <right style="medium">
        <color indexed="62"/>
      </right>
      <top style="thin">
        <color indexed="18"/>
      </top>
      <bottom style="thin">
        <color indexed="62"/>
      </bottom>
      <diagonal/>
    </border>
    <border>
      <left style="thin">
        <color indexed="62"/>
      </left>
      <right style="medium">
        <color indexed="62"/>
      </right>
      <top/>
      <bottom/>
      <diagonal/>
    </border>
    <border>
      <left/>
      <right style="medium">
        <color indexed="62"/>
      </right>
      <top style="thin">
        <color indexed="18"/>
      </top>
      <bottom style="medium">
        <color indexed="62"/>
      </bottom>
      <diagonal/>
    </border>
    <border>
      <left style="medium">
        <color indexed="62"/>
      </left>
      <right/>
      <top style="thin">
        <color indexed="18"/>
      </top>
      <bottom style="medium">
        <color indexed="62"/>
      </bottom>
      <diagonal/>
    </border>
    <border>
      <left/>
      <right style="thin">
        <color indexed="62"/>
      </right>
      <top style="thin">
        <color indexed="18"/>
      </top>
      <bottom style="medium">
        <color indexed="62"/>
      </bottom>
      <diagonal/>
    </border>
    <border>
      <left style="thin">
        <color indexed="62"/>
      </left>
      <right/>
      <top/>
      <bottom/>
      <diagonal/>
    </border>
    <border>
      <left style="thin">
        <color indexed="62"/>
      </left>
      <right style="thin">
        <color indexed="62"/>
      </right>
      <top style="medium">
        <color indexed="62"/>
      </top>
      <bottom style="thin">
        <color indexed="62"/>
      </bottom>
      <diagonal/>
    </border>
    <border>
      <left/>
      <right/>
      <top style="thin">
        <color indexed="18"/>
      </top>
      <bottom style="thin">
        <color indexed="62"/>
      </bottom>
      <diagonal/>
    </border>
    <border>
      <left/>
      <right style="thin">
        <color indexed="62"/>
      </right>
      <top style="thin">
        <color indexed="18"/>
      </top>
      <bottom style="thin">
        <color indexed="62"/>
      </bottom>
      <diagonal/>
    </border>
    <border>
      <left style="thin">
        <color indexed="62"/>
      </left>
      <right/>
      <top/>
      <bottom style="thin">
        <color indexed="18"/>
      </bottom>
      <diagonal/>
    </border>
    <border>
      <left/>
      <right style="medium">
        <color indexed="62"/>
      </right>
      <top/>
      <bottom style="medium">
        <color indexed="62"/>
      </bottom>
      <diagonal/>
    </border>
    <border>
      <left style="thin">
        <color indexed="62"/>
      </left>
      <right/>
      <top style="medium">
        <color indexed="62"/>
      </top>
      <bottom/>
      <diagonal/>
    </border>
    <border>
      <left style="thin">
        <color indexed="62"/>
      </left>
      <right style="medium">
        <color indexed="62"/>
      </right>
      <top style="thin">
        <color indexed="18"/>
      </top>
      <bottom/>
      <diagonal/>
    </border>
    <border>
      <left style="thin">
        <color indexed="62"/>
      </left>
      <right style="thin">
        <color indexed="62"/>
      </right>
      <top style="thin">
        <color theme="2"/>
      </top>
      <bottom style="thin">
        <color indexed="62"/>
      </bottom>
      <diagonal/>
    </border>
    <border>
      <left style="thin">
        <color indexed="62"/>
      </left>
      <right style="medium">
        <color indexed="62"/>
      </right>
      <top style="thin">
        <color theme="2"/>
      </top>
      <bottom style="thin">
        <color indexed="62"/>
      </bottom>
      <diagonal/>
    </border>
    <border>
      <left style="medium">
        <color indexed="62"/>
      </left>
      <right/>
      <top style="thin">
        <color indexed="62"/>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indexed="64"/>
      </left>
      <right/>
      <top/>
      <bottom/>
      <diagonal/>
    </border>
    <border>
      <left style="thin">
        <color theme="0" tint="-0.499984740745262"/>
      </left>
      <right/>
      <top/>
      <bottom/>
      <diagonal/>
    </border>
    <border>
      <left/>
      <right/>
      <top/>
      <bottom style="thin">
        <color indexed="64"/>
      </bottom>
      <diagonal/>
    </border>
    <border>
      <left/>
      <right style="thin">
        <color indexed="64"/>
      </right>
      <top/>
      <bottom style="thin">
        <color indexed="64"/>
      </bottom>
      <diagonal/>
    </border>
    <border>
      <left style="thin">
        <color indexed="62"/>
      </left>
      <right/>
      <top style="thin">
        <color indexed="18"/>
      </top>
      <bottom style="medium">
        <color indexed="62"/>
      </bottom>
      <diagonal/>
    </border>
    <border>
      <left style="thin">
        <color indexed="62"/>
      </left>
      <right style="medium">
        <color rgb="FFB4A76C"/>
      </right>
      <top style="thin">
        <color indexed="18"/>
      </top>
      <bottom style="thin">
        <color indexed="18"/>
      </bottom>
      <diagonal/>
    </border>
    <border>
      <left style="thin">
        <color indexed="62"/>
      </left>
      <right style="medium">
        <color rgb="FFB4A76C"/>
      </right>
      <top/>
      <bottom style="thin">
        <color indexed="62"/>
      </bottom>
      <diagonal/>
    </border>
    <border>
      <left style="thin">
        <color indexed="62"/>
      </left>
      <right style="medium">
        <color rgb="FFB4A76C"/>
      </right>
      <top style="medium">
        <color indexed="62"/>
      </top>
      <bottom style="thin">
        <color indexed="62"/>
      </bottom>
      <diagonal/>
    </border>
    <border>
      <left style="thin">
        <color indexed="62"/>
      </left>
      <right style="medium">
        <color rgb="FFB4A76C"/>
      </right>
      <top style="medium">
        <color indexed="62"/>
      </top>
      <bottom/>
      <diagonal/>
    </border>
    <border>
      <left/>
      <right/>
      <top style="thin">
        <color indexed="18"/>
      </top>
      <bottom style="medium">
        <color indexed="62"/>
      </bottom>
      <diagonal/>
    </border>
    <border>
      <left/>
      <right/>
      <top style="thin">
        <color indexed="18"/>
      </top>
      <bottom/>
      <diagonal/>
    </border>
    <border>
      <left style="thin">
        <color indexed="62"/>
      </left>
      <right style="thin">
        <color indexed="62"/>
      </right>
      <top style="thin">
        <color indexed="18"/>
      </top>
      <bottom style="thin">
        <color rgb="FFB4A76C"/>
      </bottom>
      <diagonal/>
    </border>
    <border>
      <left style="thin">
        <color indexed="62"/>
      </left>
      <right style="medium">
        <color indexed="62"/>
      </right>
      <top style="thin">
        <color indexed="18"/>
      </top>
      <bottom style="thin">
        <color rgb="FFB4A76C"/>
      </bottom>
      <diagonal/>
    </border>
    <border>
      <left style="thin">
        <color indexed="62"/>
      </left>
      <right style="thin">
        <color rgb="FFB4A76C"/>
      </right>
      <top style="thin">
        <color indexed="18"/>
      </top>
      <bottom style="thin">
        <color indexed="62"/>
      </bottom>
      <diagonal/>
    </border>
    <border>
      <left style="thin">
        <color rgb="FFB4A76C"/>
      </left>
      <right style="thin">
        <color rgb="FFB4A76C"/>
      </right>
      <top style="thin">
        <color indexed="18"/>
      </top>
      <bottom style="thin">
        <color indexed="62"/>
      </bottom>
      <diagonal/>
    </border>
    <border>
      <left/>
      <right style="thin">
        <color rgb="FFB4A76C"/>
      </right>
      <top style="thin">
        <color indexed="18"/>
      </top>
      <bottom style="thin">
        <color indexed="62"/>
      </bottom>
      <diagonal/>
    </border>
    <border>
      <left/>
      <right/>
      <top/>
      <bottom style="thin">
        <color rgb="FFB4A76C"/>
      </bottom>
      <diagonal/>
    </border>
    <border>
      <left style="thin">
        <color indexed="62"/>
      </left>
      <right style="medium">
        <color indexed="62"/>
      </right>
      <top style="medium">
        <color indexed="62"/>
      </top>
      <bottom/>
      <diagonal/>
    </border>
    <border>
      <left style="medium">
        <color indexed="62"/>
      </left>
      <right/>
      <top style="thin">
        <color indexed="18"/>
      </top>
      <bottom style="thin">
        <color rgb="FFE7E2CF"/>
      </bottom>
      <diagonal/>
    </border>
    <border>
      <left/>
      <right/>
      <top style="thin">
        <color indexed="18"/>
      </top>
      <bottom style="thin">
        <color rgb="FFE7E2CF"/>
      </bottom>
      <diagonal/>
    </border>
    <border>
      <left/>
      <right style="thin">
        <color indexed="62"/>
      </right>
      <top style="thin">
        <color indexed="18"/>
      </top>
      <bottom style="thin">
        <color rgb="FFE7E2CF"/>
      </bottom>
      <diagonal/>
    </border>
    <border>
      <left/>
      <right/>
      <top style="thin">
        <color indexed="62"/>
      </top>
      <bottom style="thin">
        <color rgb="FFE7E2CF"/>
      </bottom>
      <diagonal/>
    </border>
    <border>
      <left/>
      <right style="thin">
        <color indexed="62"/>
      </right>
      <top style="thin">
        <color indexed="62"/>
      </top>
      <bottom style="thin">
        <color rgb="FFE7E2CF"/>
      </bottom>
      <diagonal/>
    </border>
    <border>
      <left style="thin">
        <color indexed="62"/>
      </left>
      <right style="medium">
        <color indexed="62"/>
      </right>
      <top style="thin">
        <color indexed="62"/>
      </top>
      <bottom style="thin">
        <color rgb="FFE7E2CF"/>
      </bottom>
      <diagonal/>
    </border>
    <border>
      <left style="thin">
        <color indexed="62"/>
      </left>
      <right style="thin">
        <color indexed="62"/>
      </right>
      <top style="thin">
        <color indexed="62"/>
      </top>
      <bottom style="thin">
        <color rgb="FFE7E2CF"/>
      </bottom>
      <diagonal/>
    </border>
    <border>
      <left style="thin">
        <color indexed="62"/>
      </left>
      <right/>
      <top style="thin">
        <color indexed="18"/>
      </top>
      <bottom style="thin">
        <color indexed="62"/>
      </bottom>
      <diagonal/>
    </border>
    <border>
      <left style="thin">
        <color indexed="62"/>
      </left>
      <right/>
      <top style="thin">
        <color indexed="62"/>
      </top>
      <bottom/>
      <diagonal/>
    </border>
    <border>
      <left style="thin">
        <color indexed="62"/>
      </left>
      <right style="thin">
        <color indexed="62"/>
      </right>
      <top style="thin">
        <color rgb="FFB4A76C"/>
      </top>
      <bottom style="thin">
        <color rgb="FFE7E2CF"/>
      </bottom>
      <diagonal/>
    </border>
    <border>
      <left/>
      <right style="thin">
        <color indexed="62"/>
      </right>
      <top style="thin">
        <color rgb="FFB4A76C"/>
      </top>
      <bottom style="thin">
        <color rgb="FFE7E2CF"/>
      </bottom>
      <diagonal/>
    </border>
    <border>
      <left/>
      <right/>
      <top style="thin">
        <color indexed="18"/>
      </top>
      <bottom style="thin">
        <color rgb="FFB4A76C"/>
      </bottom>
      <diagonal/>
    </border>
    <border>
      <left/>
      <right style="medium">
        <color indexed="62"/>
      </right>
      <top style="thin">
        <color indexed="18"/>
      </top>
      <bottom style="thin">
        <color rgb="FFB4A76C"/>
      </bottom>
      <diagonal/>
    </border>
    <border>
      <left style="thin">
        <color indexed="62"/>
      </left>
      <right style="medium">
        <color indexed="62"/>
      </right>
      <top style="thin">
        <color indexed="62"/>
      </top>
      <bottom/>
      <diagonal/>
    </border>
    <border>
      <left style="medium">
        <color indexed="62"/>
      </left>
      <right style="thin">
        <color rgb="FFB4A76C"/>
      </right>
      <top style="thin">
        <color indexed="18"/>
      </top>
      <bottom style="thin">
        <color indexed="62"/>
      </bottom>
      <diagonal/>
    </border>
    <border>
      <left style="thin">
        <color rgb="FFB4A76C"/>
      </left>
      <right style="thin">
        <color rgb="FFB4A76C"/>
      </right>
      <top style="thin">
        <color indexed="18"/>
      </top>
      <bottom style="thin">
        <color rgb="FFB4A76C"/>
      </bottom>
      <diagonal/>
    </border>
    <border>
      <left style="medium">
        <color indexed="62"/>
      </left>
      <right style="thin">
        <color indexed="62"/>
      </right>
      <top/>
      <bottom style="thin">
        <color indexed="18"/>
      </bottom>
      <diagonal/>
    </border>
    <border>
      <left/>
      <right style="thin">
        <color indexed="62"/>
      </right>
      <top style="thin">
        <color indexed="18"/>
      </top>
      <bottom style="thin">
        <color rgb="FFB4A76C"/>
      </bottom>
      <diagonal/>
    </border>
  </borders>
  <cellStyleXfs count="9">
    <xf numFmtId="0" fontId="0" fillId="0" borderId="0"/>
    <xf numFmtId="0" fontId="30" fillId="0" borderId="0"/>
    <xf numFmtId="0" fontId="55" fillId="0" borderId="0"/>
    <xf numFmtId="0" fontId="37" fillId="0" borderId="0"/>
    <xf numFmtId="0" fontId="72" fillId="0" borderId="0"/>
    <xf numFmtId="0" fontId="74" fillId="0" borderId="0"/>
    <xf numFmtId="0" fontId="37" fillId="0" borderId="0"/>
    <xf numFmtId="0" fontId="37" fillId="0" borderId="0"/>
    <xf numFmtId="0" fontId="74" fillId="0" borderId="0"/>
  </cellStyleXfs>
  <cellXfs count="819">
    <xf numFmtId="0" fontId="0" fillId="0" borderId="0" xfId="0"/>
    <xf numFmtId="3" fontId="1" fillId="2" borderId="0" xfId="0" applyNumberFormat="1" applyFont="1" applyFill="1" applyProtection="1">
      <protection locked="0"/>
    </xf>
    <xf numFmtId="0" fontId="3" fillId="2" borderId="0" xfId="0" applyFont="1" applyFill="1" applyProtection="1">
      <protection locked="0"/>
    </xf>
    <xf numFmtId="3" fontId="3" fillId="2" borderId="0" xfId="0" applyNumberFormat="1" applyFont="1" applyFill="1" applyProtection="1">
      <protection locked="0"/>
    </xf>
    <xf numFmtId="164" fontId="1" fillId="2" borderId="0" xfId="0" applyNumberFormat="1" applyFont="1" applyFill="1" applyProtection="1">
      <protection hidden="1"/>
    </xf>
    <xf numFmtId="164" fontId="1" fillId="2" borderId="0" xfId="0" applyNumberFormat="1" applyFont="1" applyFill="1" applyAlignment="1" applyProtection="1">
      <alignment horizontal="right"/>
      <protection hidden="1"/>
    </xf>
    <xf numFmtId="0" fontId="1" fillId="2" borderId="0" xfId="0" applyFont="1" applyFill="1"/>
    <xf numFmtId="0" fontId="7" fillId="0" borderId="0" xfId="0" applyFont="1"/>
    <xf numFmtId="0" fontId="13" fillId="0" borderId="0" xfId="0" applyFont="1"/>
    <xf numFmtId="1" fontId="4" fillId="2" borderId="1" xfId="0" applyNumberFormat="1" applyFont="1" applyFill="1" applyBorder="1" applyAlignment="1" applyProtection="1">
      <alignment horizontal="right" vertical="center"/>
      <protection locked="0"/>
    </xf>
    <xf numFmtId="3" fontId="5" fillId="2" borderId="2" xfId="0" applyNumberFormat="1" applyFont="1" applyFill="1" applyBorder="1" applyAlignment="1" applyProtection="1">
      <alignment horizontal="right" vertical="center"/>
      <protection locked="0"/>
    </xf>
    <xf numFmtId="3" fontId="5" fillId="2" borderId="3" xfId="0" applyNumberFormat="1" applyFont="1" applyFill="1" applyBorder="1" applyAlignment="1" applyProtection="1">
      <alignment horizontal="right" vertical="center"/>
      <protection locked="0"/>
    </xf>
    <xf numFmtId="3" fontId="5" fillId="2" borderId="4" xfId="0" applyNumberFormat="1" applyFont="1" applyFill="1" applyBorder="1" applyAlignment="1" applyProtection="1">
      <alignment vertical="center"/>
      <protection locked="0"/>
    </xf>
    <xf numFmtId="3" fontId="4" fillId="2" borderId="5" xfId="0" applyNumberFormat="1" applyFont="1" applyFill="1" applyBorder="1" applyAlignment="1" applyProtection="1">
      <alignment vertical="center"/>
      <protection locked="0"/>
    </xf>
    <xf numFmtId="3" fontId="10" fillId="2" borderId="6" xfId="0" applyNumberFormat="1" applyFont="1" applyFill="1" applyBorder="1" applyAlignment="1" applyProtection="1">
      <alignment vertical="center"/>
      <protection locked="0"/>
    </xf>
    <xf numFmtId="3" fontId="4" fillId="2" borderId="7" xfId="0" applyNumberFormat="1" applyFont="1" applyFill="1" applyBorder="1" applyAlignment="1" applyProtection="1">
      <alignment vertical="center"/>
      <protection locked="0"/>
    </xf>
    <xf numFmtId="3" fontId="4" fillId="2" borderId="7" xfId="0" applyNumberFormat="1" applyFont="1" applyFill="1" applyBorder="1" applyAlignment="1">
      <alignment vertical="center"/>
    </xf>
    <xf numFmtId="3" fontId="4" fillId="2" borderId="6" xfId="0" applyNumberFormat="1" applyFont="1" applyFill="1" applyBorder="1" applyAlignment="1" applyProtection="1">
      <alignment vertical="center"/>
      <protection locked="0"/>
    </xf>
    <xf numFmtId="3" fontId="4" fillId="2" borderId="8" xfId="0" applyNumberFormat="1" applyFont="1" applyFill="1" applyBorder="1" applyAlignment="1" applyProtection="1">
      <alignment horizontal="right" vertical="center"/>
      <protection locked="0"/>
    </xf>
    <xf numFmtId="3" fontId="4" fillId="2" borderId="9" xfId="0" applyNumberFormat="1" applyFont="1" applyFill="1" applyBorder="1" applyAlignment="1" applyProtection="1">
      <alignment vertical="center"/>
      <protection locked="0"/>
    </xf>
    <xf numFmtId="3" fontId="10" fillId="2" borderId="10" xfId="0" applyNumberFormat="1" applyFont="1" applyFill="1" applyBorder="1" applyAlignment="1" applyProtection="1">
      <alignment vertical="center"/>
      <protection locked="0"/>
    </xf>
    <xf numFmtId="3" fontId="4" fillId="2" borderId="11" xfId="0" applyNumberFormat="1" applyFont="1" applyFill="1" applyBorder="1" applyAlignment="1" applyProtection="1">
      <alignment vertical="center"/>
      <protection locked="0"/>
    </xf>
    <xf numFmtId="3" fontId="4" fillId="2" borderId="11" xfId="0" applyNumberFormat="1" applyFont="1" applyFill="1" applyBorder="1" applyAlignment="1">
      <alignment vertical="center"/>
    </xf>
    <xf numFmtId="3" fontId="4" fillId="2" borderId="10" xfId="0" applyNumberFormat="1" applyFont="1" applyFill="1" applyBorder="1" applyAlignment="1" applyProtection="1">
      <alignment vertical="center"/>
      <protection locked="0"/>
    </xf>
    <xf numFmtId="3" fontId="4" fillId="2" borderId="12" xfId="0" applyNumberFormat="1" applyFont="1" applyFill="1" applyBorder="1" applyAlignment="1" applyProtection="1">
      <alignment horizontal="right" vertical="center"/>
      <protection locked="0"/>
    </xf>
    <xf numFmtId="3" fontId="4" fillId="2" borderId="13" xfId="0" applyNumberFormat="1" applyFont="1" applyFill="1" applyBorder="1" applyAlignment="1" applyProtection="1">
      <alignment vertical="center"/>
      <protection locked="0"/>
    </xf>
    <xf numFmtId="3" fontId="10" fillId="2" borderId="14" xfId="0" applyNumberFormat="1" applyFont="1" applyFill="1" applyBorder="1" applyAlignment="1" applyProtection="1">
      <alignment vertical="center"/>
      <protection locked="0"/>
    </xf>
    <xf numFmtId="3" fontId="4" fillId="2" borderId="15" xfId="0" applyNumberFormat="1" applyFont="1" applyFill="1" applyBorder="1" applyAlignment="1" applyProtection="1">
      <alignment vertical="center"/>
      <protection locked="0"/>
    </xf>
    <xf numFmtId="3" fontId="4" fillId="2" borderId="15" xfId="0" applyNumberFormat="1" applyFont="1" applyFill="1" applyBorder="1" applyAlignment="1">
      <alignment vertical="center"/>
    </xf>
    <xf numFmtId="3" fontId="4" fillId="2" borderId="14" xfId="0" applyNumberFormat="1" applyFont="1" applyFill="1" applyBorder="1" applyAlignment="1" applyProtection="1">
      <alignment vertical="center"/>
      <protection locked="0"/>
    </xf>
    <xf numFmtId="3" fontId="4" fillId="2" borderId="16" xfId="0" applyNumberFormat="1" applyFont="1" applyFill="1" applyBorder="1" applyAlignment="1" applyProtection="1">
      <alignment horizontal="right" vertical="center"/>
      <protection locked="0"/>
    </xf>
    <xf numFmtId="3" fontId="5" fillId="2" borderId="17" xfId="0" applyNumberFormat="1" applyFont="1" applyFill="1" applyBorder="1" applyAlignment="1" applyProtection="1">
      <alignment vertical="center"/>
      <protection locked="0"/>
    </xf>
    <xf numFmtId="3" fontId="2" fillId="2" borderId="2" xfId="0" applyNumberFormat="1" applyFont="1" applyFill="1" applyBorder="1" applyAlignment="1" applyProtection="1">
      <alignment vertical="center"/>
      <protection locked="0"/>
    </xf>
    <xf numFmtId="3" fontId="5" fillId="2" borderId="1" xfId="0" applyNumberFormat="1" applyFont="1" applyFill="1" applyBorder="1" applyAlignment="1" applyProtection="1">
      <alignment vertical="center"/>
      <protection locked="0"/>
    </xf>
    <xf numFmtId="3" fontId="5" fillId="2" borderId="2" xfId="0" applyNumberFormat="1" applyFont="1" applyFill="1" applyBorder="1" applyAlignment="1" applyProtection="1">
      <alignment vertical="center"/>
      <protection locked="0"/>
    </xf>
    <xf numFmtId="3" fontId="4" fillId="2" borderId="7" xfId="0" applyNumberFormat="1" applyFont="1" applyFill="1" applyBorder="1" applyAlignment="1" applyProtection="1">
      <alignment horizontal="right" vertical="center"/>
      <protection locked="0"/>
    </xf>
    <xf numFmtId="3" fontId="4" fillId="2" borderId="11" xfId="0" applyNumberFormat="1" applyFont="1" applyFill="1" applyBorder="1" applyAlignment="1" applyProtection="1">
      <alignment horizontal="right" vertical="center"/>
      <protection locked="0"/>
    </xf>
    <xf numFmtId="3" fontId="5" fillId="2" borderId="18" xfId="0" applyNumberFormat="1" applyFont="1" applyFill="1" applyBorder="1" applyAlignment="1" applyProtection="1">
      <alignment vertical="center"/>
      <protection locked="0"/>
    </xf>
    <xf numFmtId="3" fontId="5" fillId="2" borderId="19" xfId="0" applyNumberFormat="1" applyFont="1" applyFill="1" applyBorder="1" applyAlignment="1" applyProtection="1">
      <alignment vertical="center"/>
      <protection locked="0"/>
    </xf>
    <xf numFmtId="3" fontId="5" fillId="2" borderId="13" xfId="0" applyNumberFormat="1" applyFont="1" applyFill="1" applyBorder="1" applyAlignment="1" applyProtection="1">
      <alignment vertical="center"/>
      <protection locked="0"/>
    </xf>
    <xf numFmtId="3" fontId="9" fillId="2" borderId="13" xfId="0" applyNumberFormat="1" applyFont="1" applyFill="1" applyBorder="1" applyAlignment="1" applyProtection="1">
      <alignment vertical="center"/>
      <protection locked="0"/>
    </xf>
    <xf numFmtId="3" fontId="1" fillId="2" borderId="13" xfId="0" applyNumberFormat="1" applyFont="1" applyFill="1" applyBorder="1" applyAlignment="1" applyProtection="1">
      <alignment vertical="center"/>
      <protection locked="0"/>
    </xf>
    <xf numFmtId="3" fontId="9" fillId="2" borderId="21" xfId="0" applyNumberFormat="1" applyFont="1" applyFill="1" applyBorder="1" applyAlignment="1" applyProtection="1">
      <alignment vertical="center"/>
      <protection locked="0"/>
    </xf>
    <xf numFmtId="3" fontId="3" fillId="2" borderId="0" xfId="0" applyNumberFormat="1" applyFont="1" applyFill="1" applyAlignment="1" applyProtection="1">
      <alignment vertical="center"/>
      <protection locked="0"/>
    </xf>
    <xf numFmtId="0" fontId="6" fillId="2" borderId="0" xfId="0" applyFont="1" applyFill="1" applyAlignment="1" applyProtection="1">
      <alignment vertical="center"/>
      <protection locked="0"/>
    </xf>
    <xf numFmtId="0" fontId="8" fillId="2" borderId="0" xfId="0" applyFont="1" applyFill="1" applyAlignment="1" applyProtection="1">
      <alignment vertical="center"/>
      <protection locked="0"/>
    </xf>
    <xf numFmtId="3" fontId="1" fillId="2" borderId="22" xfId="0" applyNumberFormat="1" applyFont="1" applyFill="1" applyBorder="1" applyAlignment="1" applyProtection="1">
      <alignment vertical="center"/>
      <protection locked="0"/>
    </xf>
    <xf numFmtId="3" fontId="1" fillId="2" borderId="14" xfId="0" applyNumberFormat="1" applyFont="1" applyFill="1" applyBorder="1" applyAlignment="1" applyProtection="1">
      <alignment vertical="center"/>
      <protection locked="0"/>
    </xf>
    <xf numFmtId="3" fontId="1" fillId="2" borderId="23" xfId="0" applyNumberFormat="1" applyFont="1" applyFill="1" applyBorder="1" applyAlignment="1" applyProtection="1">
      <alignment vertical="center"/>
      <protection locked="0"/>
    </xf>
    <xf numFmtId="3" fontId="5" fillId="2" borderId="1" xfId="0" applyNumberFormat="1" applyFont="1" applyFill="1" applyBorder="1" applyAlignment="1" applyProtection="1">
      <alignment horizontal="right" vertical="center"/>
      <protection locked="0"/>
    </xf>
    <xf numFmtId="1" fontId="4" fillId="3" borderId="1" xfId="0" applyNumberFormat="1" applyFont="1" applyFill="1" applyBorder="1" applyAlignment="1" applyProtection="1">
      <alignment horizontal="right" vertical="center"/>
      <protection locked="0"/>
    </xf>
    <xf numFmtId="3" fontId="4" fillId="3" borderId="15" xfId="0" applyNumberFormat="1" applyFont="1" applyFill="1" applyBorder="1" applyAlignment="1" applyProtection="1">
      <alignment vertical="center"/>
      <protection locked="0"/>
    </xf>
    <xf numFmtId="3" fontId="5" fillId="3" borderId="1" xfId="0" applyNumberFormat="1" applyFont="1" applyFill="1" applyBorder="1" applyAlignment="1" applyProtection="1">
      <alignment vertical="center"/>
      <protection locked="0"/>
    </xf>
    <xf numFmtId="3" fontId="5" fillId="2" borderId="24" xfId="0" applyNumberFormat="1" applyFont="1" applyFill="1" applyBorder="1" applyAlignment="1" applyProtection="1">
      <alignment vertical="center"/>
      <protection locked="0"/>
    </xf>
    <xf numFmtId="3" fontId="4" fillId="2" borderId="24" xfId="0" applyNumberFormat="1" applyFont="1" applyFill="1" applyBorder="1" applyAlignment="1" applyProtection="1">
      <alignment vertical="center"/>
      <protection locked="0"/>
    </xf>
    <xf numFmtId="3" fontId="4" fillId="2" borderId="0" xfId="0" applyNumberFormat="1" applyFont="1" applyFill="1" applyAlignment="1" applyProtection="1">
      <alignment vertical="center"/>
      <protection locked="0"/>
    </xf>
    <xf numFmtId="3" fontId="4" fillId="2" borderId="0" xfId="0" applyNumberFormat="1" applyFont="1" applyFill="1" applyAlignment="1" applyProtection="1">
      <alignment horizontal="right" vertical="center"/>
      <protection locked="0"/>
    </xf>
    <xf numFmtId="3" fontId="5" fillId="2" borderId="25" xfId="0" applyNumberFormat="1" applyFont="1" applyFill="1" applyBorder="1" applyAlignment="1" applyProtection="1">
      <alignment vertical="center"/>
      <protection locked="0"/>
    </xf>
    <xf numFmtId="3" fontId="4" fillId="2" borderId="25" xfId="0" applyNumberFormat="1" applyFont="1" applyFill="1" applyBorder="1" applyAlignment="1" applyProtection="1">
      <alignment vertical="center"/>
      <protection locked="0"/>
    </xf>
    <xf numFmtId="3" fontId="4" fillId="2" borderId="25" xfId="0" applyNumberFormat="1" applyFont="1" applyFill="1" applyBorder="1" applyAlignment="1" applyProtection="1">
      <alignment horizontal="right" vertical="center"/>
      <protection locked="0"/>
    </xf>
    <xf numFmtId="3" fontId="4" fillId="3" borderId="25" xfId="0" applyNumberFormat="1" applyFont="1" applyFill="1" applyBorder="1" applyAlignment="1" applyProtection="1">
      <alignment vertical="center"/>
      <protection locked="0"/>
    </xf>
    <xf numFmtId="3" fontId="4" fillId="2" borderId="26" xfId="0" applyNumberFormat="1" applyFont="1" applyFill="1" applyBorder="1" applyAlignment="1" applyProtection="1">
      <alignment horizontal="right" vertical="center"/>
      <protection locked="0"/>
    </xf>
    <xf numFmtId="3" fontId="5" fillId="3" borderId="19" xfId="0" applyNumberFormat="1" applyFont="1" applyFill="1" applyBorder="1" applyAlignment="1" applyProtection="1">
      <alignment vertical="center"/>
      <protection locked="0"/>
    </xf>
    <xf numFmtId="3" fontId="1" fillId="2" borderId="0" xfId="0" applyNumberFormat="1" applyFont="1" applyFill="1" applyAlignment="1" applyProtection="1">
      <alignment vertical="center"/>
      <protection locked="0"/>
    </xf>
    <xf numFmtId="3" fontId="4" fillId="3" borderId="7" xfId="0" applyNumberFormat="1" applyFont="1" applyFill="1" applyBorder="1" applyAlignment="1" applyProtection="1">
      <alignment vertical="center"/>
      <protection locked="0"/>
    </xf>
    <xf numFmtId="3" fontId="4" fillId="3" borderId="11" xfId="0" applyNumberFormat="1" applyFont="1" applyFill="1" applyBorder="1" applyAlignment="1" applyProtection="1">
      <alignment vertical="center"/>
      <protection locked="0"/>
    </xf>
    <xf numFmtId="3" fontId="5" fillId="0" borderId="27" xfId="0" applyNumberFormat="1" applyFont="1" applyBorder="1" applyAlignment="1">
      <alignment vertical="center"/>
    </xf>
    <xf numFmtId="3" fontId="5" fillId="0" borderId="28" xfId="0" applyNumberFormat="1" applyFont="1" applyBorder="1" applyAlignment="1">
      <alignment vertical="center"/>
    </xf>
    <xf numFmtId="3" fontId="5" fillId="0" borderId="28" xfId="0" applyNumberFormat="1" applyFont="1" applyBorder="1" applyAlignment="1">
      <alignment horizontal="center" vertical="center"/>
    </xf>
    <xf numFmtId="3" fontId="4" fillId="0" borderId="13" xfId="0" applyNumberFormat="1" applyFont="1" applyBorder="1" applyAlignment="1">
      <alignment vertical="center"/>
    </xf>
    <xf numFmtId="3" fontId="5" fillId="0" borderId="0" xfId="0" applyNumberFormat="1" applyFont="1" applyAlignment="1">
      <alignment vertical="center"/>
    </xf>
    <xf numFmtId="3" fontId="5" fillId="0" borderId="13" xfId="0" applyNumberFormat="1" applyFont="1" applyBorder="1" applyAlignment="1">
      <alignment vertical="center"/>
    </xf>
    <xf numFmtId="3" fontId="5" fillId="0" borderId="0" xfId="0" applyNumberFormat="1" applyFont="1" applyAlignment="1" applyProtection="1">
      <alignment vertical="center"/>
      <protection locked="0"/>
    </xf>
    <xf numFmtId="3" fontId="5" fillId="0" borderId="0" xfId="0" applyNumberFormat="1" applyFont="1" applyAlignment="1" applyProtection="1">
      <alignment horizontal="left" vertical="center"/>
      <protection locked="0"/>
    </xf>
    <xf numFmtId="1" fontId="5" fillId="0" borderId="13" xfId="0" applyNumberFormat="1" applyFont="1" applyBorder="1" applyAlignment="1" applyProtection="1">
      <alignment horizontal="left" vertical="center"/>
      <protection locked="0"/>
    </xf>
    <xf numFmtId="3" fontId="5" fillId="0" borderId="29" xfId="0" applyNumberFormat="1" applyFont="1" applyBorder="1" applyAlignment="1">
      <alignment vertical="center"/>
    </xf>
    <xf numFmtId="3" fontId="4" fillId="0" borderId="0" xfId="0" applyNumberFormat="1" applyFont="1" applyAlignment="1">
      <alignment vertical="center"/>
    </xf>
    <xf numFmtId="3" fontId="6" fillId="0" borderId="0" xfId="0" applyNumberFormat="1" applyFont="1" applyAlignment="1">
      <alignment vertical="center"/>
    </xf>
    <xf numFmtId="3" fontId="4" fillId="0" borderId="28" xfId="0" applyNumberFormat="1" applyFont="1" applyBorder="1" applyAlignment="1">
      <alignment vertical="center"/>
    </xf>
    <xf numFmtId="3" fontId="5" fillId="0" borderId="22" xfId="0" applyNumberFormat="1" applyFont="1" applyBorder="1" applyAlignment="1">
      <alignment vertical="center"/>
    </xf>
    <xf numFmtId="3" fontId="5" fillId="0" borderId="14" xfId="0" applyNumberFormat="1" applyFont="1" applyBorder="1" applyAlignment="1">
      <alignment vertical="center"/>
    </xf>
    <xf numFmtId="3" fontId="5" fillId="0" borderId="15" xfId="0" applyNumberFormat="1" applyFont="1" applyBorder="1" applyAlignment="1">
      <alignment horizontal="center" vertical="center"/>
    </xf>
    <xf numFmtId="3" fontId="9" fillId="0" borderId="15" xfId="0" applyNumberFormat="1" applyFont="1" applyBorder="1" applyAlignment="1">
      <alignment horizontal="center" vertical="center"/>
    </xf>
    <xf numFmtId="3" fontId="4" fillId="0" borderId="32" xfId="0" applyNumberFormat="1" applyFont="1" applyBorder="1" applyAlignment="1" applyProtection="1">
      <alignment horizontal="right" vertical="center"/>
      <protection locked="0"/>
    </xf>
    <xf numFmtId="3" fontId="4" fillId="0" borderId="14" xfId="0" applyNumberFormat="1" applyFont="1" applyBorder="1" applyAlignment="1">
      <alignment vertical="center"/>
    </xf>
    <xf numFmtId="3" fontId="5" fillId="0" borderId="33" xfId="0" applyNumberFormat="1" applyFont="1" applyBorder="1" applyAlignment="1">
      <alignment vertical="center"/>
    </xf>
    <xf numFmtId="3" fontId="5" fillId="0" borderId="16" xfId="0" applyNumberFormat="1" applyFont="1" applyBorder="1" applyAlignment="1">
      <alignment horizontal="center" vertical="center"/>
    </xf>
    <xf numFmtId="3" fontId="4" fillId="0" borderId="16" xfId="0" applyNumberFormat="1" applyFont="1" applyBorder="1" applyAlignment="1">
      <alignment vertical="center"/>
    </xf>
    <xf numFmtId="3" fontId="5" fillId="0" borderId="16" xfId="0" applyNumberFormat="1" applyFont="1" applyBorder="1" applyAlignment="1">
      <alignment vertical="center"/>
    </xf>
    <xf numFmtId="3" fontId="5" fillId="0" borderId="35" xfId="0" applyNumberFormat="1" applyFont="1" applyBorder="1" applyAlignment="1">
      <alignment vertical="center"/>
    </xf>
    <xf numFmtId="1" fontId="5" fillId="0" borderId="5" xfId="0" applyNumberFormat="1" applyFont="1" applyBorder="1" applyAlignment="1" applyProtection="1">
      <alignment horizontal="left" vertical="center"/>
      <protection locked="0"/>
    </xf>
    <xf numFmtId="3" fontId="4" fillId="0" borderId="7" xfId="0" applyNumberFormat="1" applyFont="1" applyBorder="1" applyAlignment="1" applyProtection="1">
      <alignment horizontal="right" vertical="center"/>
      <protection locked="0"/>
    </xf>
    <xf numFmtId="3" fontId="4" fillId="0" borderId="8" xfId="0" applyNumberFormat="1" applyFont="1" applyBorder="1" applyAlignment="1">
      <alignment horizontal="right" vertical="center"/>
    </xf>
    <xf numFmtId="3" fontId="4" fillId="0" borderId="9" xfId="0" applyNumberFormat="1" applyFont="1" applyBorder="1" applyAlignment="1">
      <alignment vertical="center"/>
    </xf>
    <xf numFmtId="3" fontId="4" fillId="0" borderId="11" xfId="0" applyNumberFormat="1" applyFont="1" applyBorder="1" applyAlignment="1" applyProtection="1">
      <alignment horizontal="right" vertical="center"/>
      <protection locked="0"/>
    </xf>
    <xf numFmtId="3" fontId="4" fillId="0" borderId="12" xfId="0" applyNumberFormat="1" applyFont="1" applyBorder="1" applyAlignment="1">
      <alignment horizontal="right" vertical="center"/>
    </xf>
    <xf numFmtId="1" fontId="5" fillId="0" borderId="9" xfId="0" applyNumberFormat="1" applyFont="1" applyBorder="1" applyAlignment="1" applyProtection="1">
      <alignment horizontal="left" vertical="center"/>
      <protection locked="0"/>
    </xf>
    <xf numFmtId="3" fontId="5" fillId="0" borderId="23" xfId="0" applyNumberFormat="1" applyFont="1" applyBorder="1" applyAlignment="1">
      <alignment vertical="center"/>
    </xf>
    <xf numFmtId="3" fontId="5" fillId="0" borderId="9" xfId="0" applyNumberFormat="1" applyFont="1" applyBorder="1" applyAlignment="1">
      <alignment vertical="center"/>
    </xf>
    <xf numFmtId="3" fontId="4" fillId="0" borderId="27" xfId="0" applyNumberFormat="1" applyFont="1" applyBorder="1" applyAlignment="1">
      <alignment vertical="center"/>
    </xf>
    <xf numFmtId="3" fontId="4" fillId="0" borderId="22" xfId="0" applyNumberFormat="1" applyFont="1" applyBorder="1" applyAlignment="1">
      <alignment vertical="center"/>
    </xf>
    <xf numFmtId="3" fontId="5" fillId="0" borderId="35" xfId="0" applyNumberFormat="1" applyFont="1" applyBorder="1" applyAlignment="1">
      <alignment horizontal="center" vertical="center"/>
    </xf>
    <xf numFmtId="3" fontId="4" fillId="0" borderId="35" xfId="0" applyNumberFormat="1" applyFont="1" applyBorder="1" applyAlignment="1">
      <alignment vertical="center"/>
    </xf>
    <xf numFmtId="3" fontId="4" fillId="0" borderId="33" xfId="0" applyNumberFormat="1" applyFont="1" applyBorder="1" applyAlignment="1">
      <alignment vertical="center"/>
    </xf>
    <xf numFmtId="3" fontId="5" fillId="0" borderId="0" xfId="0" applyNumberFormat="1" applyFont="1" applyAlignment="1">
      <alignment horizontal="left" vertical="center"/>
    </xf>
    <xf numFmtId="3" fontId="4" fillId="0" borderId="42" xfId="0" applyNumberFormat="1" applyFont="1" applyBorder="1" applyAlignment="1">
      <alignment horizontal="right" vertical="center"/>
    </xf>
    <xf numFmtId="3" fontId="5" fillId="0" borderId="43" xfId="0" applyNumberFormat="1" applyFont="1" applyBorder="1" applyAlignment="1">
      <alignment vertical="center"/>
    </xf>
    <xf numFmtId="3" fontId="5" fillId="0" borderId="44" xfId="0" applyNumberFormat="1" applyFont="1" applyBorder="1" applyAlignment="1">
      <alignment vertical="center"/>
    </xf>
    <xf numFmtId="3" fontId="4" fillId="0" borderId="46" xfId="0" applyNumberFormat="1" applyFont="1" applyBorder="1" applyAlignment="1" applyProtection="1">
      <alignment horizontal="right" vertical="center"/>
      <protection locked="0"/>
    </xf>
    <xf numFmtId="3" fontId="5" fillId="0" borderId="44" xfId="0" applyNumberFormat="1" applyFont="1" applyBorder="1" applyAlignment="1">
      <alignment horizontal="left" vertical="center"/>
    </xf>
    <xf numFmtId="3" fontId="5" fillId="0" borderId="37" xfId="0" applyNumberFormat="1" applyFont="1" applyBorder="1" applyAlignment="1" applyProtection="1">
      <alignment horizontal="left" vertical="center"/>
      <protection locked="0"/>
    </xf>
    <xf numFmtId="3" fontId="4" fillId="0" borderId="11" xfId="0" applyNumberFormat="1" applyFont="1" applyBorder="1" applyAlignment="1">
      <alignment horizontal="right" vertical="center"/>
    </xf>
    <xf numFmtId="3" fontId="4" fillId="0" borderId="49" xfId="0" applyNumberFormat="1" applyFont="1" applyBorder="1" applyAlignment="1" applyProtection="1">
      <alignment horizontal="right" vertical="center"/>
      <protection locked="0"/>
    </xf>
    <xf numFmtId="3" fontId="4" fillId="0" borderId="32" xfId="0" applyNumberFormat="1" applyFont="1" applyBorder="1" applyAlignment="1">
      <alignment horizontal="right" vertical="center"/>
    </xf>
    <xf numFmtId="3" fontId="4" fillId="0" borderId="25" xfId="0" applyNumberFormat="1" applyFont="1" applyBorder="1" applyAlignment="1">
      <alignment vertical="center"/>
    </xf>
    <xf numFmtId="3" fontId="4" fillId="0" borderId="50" xfId="0" applyNumberFormat="1" applyFont="1" applyBorder="1" applyAlignment="1">
      <alignment horizontal="right" vertical="center"/>
    </xf>
    <xf numFmtId="3" fontId="5" fillId="0" borderId="25" xfId="0" applyNumberFormat="1" applyFont="1" applyBorder="1" applyAlignment="1">
      <alignment vertical="center"/>
    </xf>
    <xf numFmtId="3" fontId="9" fillId="0" borderId="50" xfId="0" applyNumberFormat="1" applyFont="1" applyBorder="1" applyAlignment="1">
      <alignment horizontal="center" vertical="center"/>
    </xf>
    <xf numFmtId="3" fontId="5" fillId="0" borderId="21" xfId="0" applyNumberFormat="1" applyFont="1" applyBorder="1" applyAlignment="1">
      <alignment vertical="center"/>
    </xf>
    <xf numFmtId="3" fontId="4" fillId="0" borderId="23" xfId="0" applyNumberFormat="1" applyFont="1" applyBorder="1" applyAlignment="1">
      <alignment vertical="center"/>
    </xf>
    <xf numFmtId="3" fontId="5" fillId="0" borderId="50" xfId="0" applyNumberFormat="1" applyFont="1" applyBorder="1" applyAlignment="1">
      <alignment horizontal="center" vertical="center"/>
    </xf>
    <xf numFmtId="3" fontId="5" fillId="0" borderId="26" xfId="0" applyNumberFormat="1" applyFont="1" applyBorder="1" applyAlignment="1">
      <alignment horizontal="center" vertical="center"/>
    </xf>
    <xf numFmtId="3" fontId="4" fillId="0" borderId="36" xfId="0" applyNumberFormat="1" applyFont="1" applyBorder="1" applyAlignment="1">
      <alignment vertical="center"/>
    </xf>
    <xf numFmtId="3" fontId="5" fillId="0" borderId="36" xfId="0" applyNumberFormat="1" applyFont="1" applyBorder="1" applyAlignment="1" applyProtection="1">
      <alignment horizontal="left" vertical="center"/>
      <protection locked="0"/>
    </xf>
    <xf numFmtId="3" fontId="5" fillId="0" borderId="25" xfId="0" applyNumberFormat="1" applyFont="1" applyBorder="1" applyAlignment="1" applyProtection="1">
      <alignment horizontal="left" vertical="center"/>
      <protection locked="0"/>
    </xf>
    <xf numFmtId="3" fontId="5" fillId="0" borderId="9" xfId="0" applyNumberFormat="1" applyFont="1" applyBorder="1" applyAlignment="1">
      <alignment horizontal="left" vertical="center"/>
    </xf>
    <xf numFmtId="3" fontId="5" fillId="0" borderId="9" xfId="0" applyNumberFormat="1" applyFont="1" applyBorder="1" applyAlignment="1" applyProtection="1">
      <alignment vertical="center"/>
      <protection locked="0"/>
    </xf>
    <xf numFmtId="3" fontId="10" fillId="0" borderId="52" xfId="0" applyNumberFormat="1" applyFont="1" applyBorder="1" applyAlignment="1">
      <alignment vertical="center"/>
    </xf>
    <xf numFmtId="3" fontId="9" fillId="0" borderId="25" xfId="0" applyNumberFormat="1" applyFont="1" applyBorder="1" applyAlignment="1">
      <alignment horizontal="center" vertical="center"/>
    </xf>
    <xf numFmtId="3" fontId="9" fillId="0" borderId="6" xfId="0" applyNumberFormat="1" applyFont="1" applyBorder="1" applyAlignment="1" applyProtection="1">
      <alignment horizontal="left" vertical="center"/>
      <protection locked="0"/>
    </xf>
    <xf numFmtId="3" fontId="9" fillId="0" borderId="10" xfId="0" applyNumberFormat="1" applyFont="1" applyBorder="1" applyAlignment="1" applyProtection="1">
      <alignment horizontal="left" vertical="center"/>
      <protection locked="0"/>
    </xf>
    <xf numFmtId="3" fontId="9" fillId="0" borderId="45" xfId="0" applyNumberFormat="1" applyFont="1" applyBorder="1" applyAlignment="1" applyProtection="1">
      <alignment horizontal="left" vertical="center"/>
      <protection locked="0"/>
    </xf>
    <xf numFmtId="3" fontId="9" fillId="0" borderId="14" xfId="0" applyNumberFormat="1" applyFont="1" applyBorder="1" applyAlignment="1" applyProtection="1">
      <alignment horizontal="left" vertical="center"/>
      <protection locked="0"/>
    </xf>
    <xf numFmtId="3" fontId="9" fillId="0" borderId="6" xfId="0" applyNumberFormat="1" applyFont="1" applyBorder="1" applyAlignment="1" applyProtection="1">
      <alignment vertical="center"/>
      <protection locked="0"/>
    </xf>
    <xf numFmtId="3" fontId="9" fillId="0" borderId="10" xfId="0" applyNumberFormat="1" applyFont="1" applyBorder="1" applyAlignment="1" applyProtection="1">
      <alignment vertical="center"/>
      <protection locked="0"/>
    </xf>
    <xf numFmtId="3" fontId="9" fillId="0" borderId="45" xfId="0" applyNumberFormat="1" applyFont="1" applyBorder="1" applyAlignment="1" applyProtection="1">
      <alignment vertical="center"/>
      <protection locked="0"/>
    </xf>
    <xf numFmtId="3" fontId="9" fillId="0" borderId="53" xfId="0" applyNumberFormat="1" applyFont="1" applyBorder="1" applyAlignment="1" applyProtection="1">
      <alignment vertical="center"/>
      <protection locked="0"/>
    </xf>
    <xf numFmtId="3" fontId="8" fillId="0" borderId="0" xfId="0" applyNumberFormat="1" applyFont="1" applyAlignment="1">
      <alignment vertical="center"/>
    </xf>
    <xf numFmtId="3" fontId="12" fillId="0" borderId="0" xfId="0" applyNumberFormat="1" applyFont="1" applyAlignment="1">
      <alignment vertical="center"/>
    </xf>
    <xf numFmtId="0" fontId="19" fillId="0" borderId="0" xfId="0" applyFont="1"/>
    <xf numFmtId="3" fontId="5" fillId="0" borderId="36" xfId="0" applyNumberFormat="1" applyFont="1" applyBorder="1" applyAlignment="1">
      <alignment vertical="center"/>
    </xf>
    <xf numFmtId="3" fontId="4" fillId="0" borderId="6" xfId="0" applyNumberFormat="1" applyFont="1" applyBorder="1" applyAlignment="1">
      <alignment vertical="center"/>
    </xf>
    <xf numFmtId="3" fontId="9" fillId="0" borderId="23" xfId="0" applyNumberFormat="1" applyFont="1" applyBorder="1" applyAlignment="1" applyProtection="1">
      <alignment horizontal="left" vertical="center"/>
      <protection locked="0"/>
    </xf>
    <xf numFmtId="3" fontId="9" fillId="0" borderId="23" xfId="0" applyNumberFormat="1" applyFont="1" applyBorder="1" applyAlignment="1" applyProtection="1">
      <alignment vertical="center"/>
      <protection locked="0"/>
    </xf>
    <xf numFmtId="3" fontId="4" fillId="0" borderId="7" xfId="0" applyNumberFormat="1" applyFont="1" applyBorder="1" applyAlignment="1">
      <alignment horizontal="right" vertical="center"/>
    </xf>
    <xf numFmtId="3" fontId="5" fillId="0" borderId="6" xfId="0" applyNumberFormat="1" applyFont="1" applyBorder="1" applyAlignment="1">
      <alignment vertical="center"/>
    </xf>
    <xf numFmtId="3" fontId="9" fillId="0" borderId="10" xfId="0" applyNumberFormat="1" applyFont="1" applyBorder="1" applyAlignment="1">
      <alignment vertical="center"/>
    </xf>
    <xf numFmtId="3" fontId="9" fillId="0" borderId="23" xfId="0" applyNumberFormat="1" applyFont="1" applyBorder="1" applyAlignment="1">
      <alignment vertical="center"/>
    </xf>
    <xf numFmtId="3" fontId="9" fillId="0" borderId="53" xfId="0" applyNumberFormat="1" applyFont="1" applyBorder="1" applyAlignment="1">
      <alignment vertical="center"/>
    </xf>
    <xf numFmtId="3" fontId="4" fillId="0" borderId="29" xfId="0" applyNumberFormat="1" applyFont="1" applyBorder="1" applyAlignment="1">
      <alignment vertical="center"/>
    </xf>
    <xf numFmtId="3" fontId="4" fillId="0" borderId="21" xfId="0" applyNumberFormat="1" applyFont="1" applyBorder="1" applyAlignment="1">
      <alignment vertical="center"/>
    </xf>
    <xf numFmtId="0" fontId="22" fillId="0" borderId="0" xfId="0" applyFont="1"/>
    <xf numFmtId="3" fontId="4" fillId="0" borderId="46" xfId="0" applyNumberFormat="1" applyFont="1" applyBorder="1" applyAlignment="1">
      <alignment vertical="center"/>
    </xf>
    <xf numFmtId="3" fontId="9" fillId="0" borderId="9" xfId="0" applyNumberFormat="1" applyFont="1" applyBorder="1" applyAlignment="1">
      <alignment vertical="center"/>
    </xf>
    <xf numFmtId="3" fontId="4" fillId="0" borderId="9" xfId="0" applyNumberFormat="1" applyFont="1" applyBorder="1" applyAlignment="1">
      <alignment horizontal="left" vertical="center"/>
    </xf>
    <xf numFmtId="3" fontId="4" fillId="0" borderId="9" xfId="0" applyNumberFormat="1" applyFont="1" applyBorder="1" applyAlignment="1" applyProtection="1">
      <alignment vertical="center"/>
      <protection locked="0"/>
    </xf>
    <xf numFmtId="0" fontId="13" fillId="0" borderId="0" xfId="0" applyFont="1" applyAlignment="1">
      <alignment vertical="center"/>
    </xf>
    <xf numFmtId="3" fontId="2" fillId="2" borderId="0" xfId="0" applyNumberFormat="1" applyFont="1" applyFill="1" applyAlignment="1" applyProtection="1">
      <alignment vertical="center"/>
      <protection locked="0"/>
    </xf>
    <xf numFmtId="3" fontId="4" fillId="0" borderId="55" xfId="0" applyNumberFormat="1" applyFont="1" applyBorder="1" applyAlignment="1" applyProtection="1">
      <alignment horizontal="right" vertical="center"/>
      <protection locked="0"/>
    </xf>
    <xf numFmtId="3" fontId="4" fillId="0" borderId="56" xfId="0" applyNumberFormat="1" applyFont="1" applyBorder="1" applyAlignment="1">
      <alignment horizontal="right" vertical="center"/>
    </xf>
    <xf numFmtId="3" fontId="4" fillId="0" borderId="57" xfId="0" applyNumberFormat="1" applyFont="1" applyBorder="1" applyAlignment="1">
      <alignment horizontal="right" vertical="center"/>
    </xf>
    <xf numFmtId="3" fontId="4" fillId="0" borderId="58" xfId="0" applyNumberFormat="1" applyFont="1" applyBorder="1" applyAlignment="1" applyProtection="1">
      <alignment horizontal="right" vertical="center"/>
      <protection locked="0"/>
    </xf>
    <xf numFmtId="3" fontId="4" fillId="0" borderId="51" xfId="0" applyNumberFormat="1" applyFont="1" applyBorder="1" applyAlignment="1">
      <alignment horizontal="right" vertical="center"/>
    </xf>
    <xf numFmtId="3" fontId="4" fillId="0" borderId="59" xfId="0" applyNumberFormat="1" applyFont="1" applyBorder="1" applyAlignment="1">
      <alignment horizontal="right" vertical="center"/>
    </xf>
    <xf numFmtId="3" fontId="4" fillId="0" borderId="59" xfId="0" applyNumberFormat="1" applyFont="1" applyBorder="1" applyAlignment="1" applyProtection="1">
      <alignment horizontal="right" vertical="center"/>
      <protection locked="0"/>
    </xf>
    <xf numFmtId="3" fontId="4" fillId="0" borderId="56" xfId="0" applyNumberFormat="1" applyFont="1" applyBorder="1" applyAlignment="1" applyProtection="1">
      <alignment horizontal="right" vertical="center"/>
      <protection locked="0"/>
    </xf>
    <xf numFmtId="3" fontId="4" fillId="0" borderId="60" xfId="0" applyNumberFormat="1" applyFont="1" applyBorder="1" applyAlignment="1">
      <alignment horizontal="right" vertical="center"/>
    </xf>
    <xf numFmtId="3" fontId="4" fillId="0" borderId="57" xfId="0" applyNumberFormat="1" applyFont="1" applyBorder="1" applyAlignment="1" applyProtection="1">
      <alignment horizontal="right" vertical="center"/>
      <protection locked="0"/>
    </xf>
    <xf numFmtId="3" fontId="4" fillId="0" borderId="61" xfId="0" applyNumberFormat="1" applyFont="1" applyBorder="1" applyAlignment="1" applyProtection="1">
      <alignment horizontal="right" vertical="center"/>
      <protection locked="0"/>
    </xf>
    <xf numFmtId="3" fontId="4" fillId="0" borderId="55" xfId="0" applyNumberFormat="1" applyFont="1" applyBorder="1" applyAlignment="1">
      <alignment vertical="center"/>
    </xf>
    <xf numFmtId="3" fontId="4" fillId="0" borderId="59" xfId="0" applyNumberFormat="1" applyFont="1" applyBorder="1" applyAlignment="1">
      <alignment vertical="center"/>
    </xf>
    <xf numFmtId="3" fontId="4" fillId="0" borderId="58" xfId="0" applyNumberFormat="1" applyFont="1" applyBorder="1" applyAlignment="1">
      <alignment vertical="center"/>
    </xf>
    <xf numFmtId="3" fontId="4" fillId="0" borderId="49" xfId="0" applyNumberFormat="1" applyFont="1" applyBorder="1" applyAlignment="1">
      <alignment vertical="center"/>
    </xf>
    <xf numFmtId="3" fontId="4" fillId="0" borderId="61" xfId="0" applyNumberFormat="1" applyFont="1" applyBorder="1" applyAlignment="1">
      <alignment vertical="center"/>
    </xf>
    <xf numFmtId="0" fontId="0" fillId="0" borderId="0" xfId="0" applyAlignment="1">
      <alignment horizontal="center" vertical="center"/>
    </xf>
    <xf numFmtId="1" fontId="9" fillId="2" borderId="50" xfId="0" applyNumberFormat="1" applyFont="1" applyFill="1" applyBorder="1" applyAlignment="1" applyProtection="1">
      <alignment horizontal="center" vertical="center"/>
      <protection locked="0"/>
    </xf>
    <xf numFmtId="0" fontId="13" fillId="0" borderId="14" xfId="0" applyFont="1" applyBorder="1" applyAlignment="1">
      <alignment horizontal="center" vertical="center"/>
    </xf>
    <xf numFmtId="3" fontId="5" fillId="2" borderId="31" xfId="0" applyNumberFormat="1" applyFont="1" applyFill="1" applyBorder="1" applyAlignment="1" applyProtection="1">
      <alignment horizontal="center" vertical="center"/>
      <protection locked="0"/>
    </xf>
    <xf numFmtId="3" fontId="5" fillId="2" borderId="15" xfId="0" applyNumberFormat="1" applyFont="1" applyFill="1" applyBorder="1" applyAlignment="1" applyProtection="1">
      <alignment horizontal="center" vertical="center"/>
      <protection locked="0"/>
    </xf>
    <xf numFmtId="3" fontId="9" fillId="2" borderId="15" xfId="0" applyNumberFormat="1" applyFont="1" applyFill="1" applyBorder="1" applyAlignment="1" applyProtection="1">
      <alignment horizontal="center" vertical="center"/>
      <protection locked="0"/>
    </xf>
    <xf numFmtId="0" fontId="24" fillId="0" borderId="15" xfId="0" applyFont="1" applyBorder="1" applyAlignment="1">
      <alignment horizontal="center" vertical="center"/>
    </xf>
    <xf numFmtId="0" fontId="13" fillId="0" borderId="62" xfId="0" applyFont="1" applyBorder="1" applyAlignment="1">
      <alignment horizontal="center" vertical="center"/>
    </xf>
    <xf numFmtId="3" fontId="5" fillId="2" borderId="0" xfId="0" applyNumberFormat="1" applyFont="1" applyFill="1" applyAlignment="1" applyProtection="1">
      <alignment vertical="center"/>
      <protection locked="0"/>
    </xf>
    <xf numFmtId="3" fontId="9" fillId="2" borderId="25" xfId="0" applyNumberFormat="1" applyFont="1" applyFill="1" applyBorder="1" applyAlignment="1" applyProtection="1">
      <alignment vertical="center"/>
      <protection locked="0"/>
    </xf>
    <xf numFmtId="3" fontId="4" fillId="2" borderId="55" xfId="0" applyNumberFormat="1" applyFont="1" applyFill="1" applyBorder="1" applyAlignment="1" applyProtection="1">
      <alignment vertical="center"/>
      <protection locked="0"/>
    </xf>
    <xf numFmtId="3" fontId="4" fillId="2" borderId="55" xfId="0" applyNumberFormat="1" applyFont="1" applyFill="1" applyBorder="1" applyAlignment="1" applyProtection="1">
      <alignment horizontal="right" vertical="center"/>
      <protection locked="0"/>
    </xf>
    <xf numFmtId="3" fontId="4" fillId="2" borderId="63" xfId="0" applyNumberFormat="1" applyFont="1" applyFill="1" applyBorder="1" applyAlignment="1" applyProtection="1">
      <alignment horizontal="right" vertical="center"/>
      <protection locked="0"/>
    </xf>
    <xf numFmtId="3" fontId="25" fillId="0" borderId="0" xfId="0" applyNumberFormat="1" applyFont="1" applyAlignment="1" applyProtection="1">
      <alignment vertical="center"/>
      <protection locked="0"/>
    </xf>
    <xf numFmtId="3" fontId="26" fillId="0" borderId="0" xfId="0" applyNumberFormat="1" applyFont="1" applyAlignment="1">
      <alignment vertical="center"/>
    </xf>
    <xf numFmtId="3" fontId="4" fillId="2" borderId="23" xfId="0" applyNumberFormat="1" applyFont="1" applyFill="1" applyBorder="1" applyAlignment="1" applyProtection="1">
      <alignment vertical="center"/>
      <protection locked="0"/>
    </xf>
    <xf numFmtId="3" fontId="4" fillId="2" borderId="56" xfId="0" applyNumberFormat="1" applyFont="1" applyFill="1" applyBorder="1" applyAlignment="1" applyProtection="1">
      <alignment horizontal="right" vertical="center"/>
      <protection locked="0"/>
    </xf>
    <xf numFmtId="0" fontId="0" fillId="0" borderId="13" xfId="0" applyBorder="1" applyAlignment="1">
      <alignment horizontal="center" vertical="center"/>
    </xf>
    <xf numFmtId="1" fontId="9" fillId="2" borderId="13" xfId="0" applyNumberFormat="1" applyFont="1" applyFill="1" applyBorder="1" applyAlignment="1" applyProtection="1">
      <alignment horizontal="center" vertical="center"/>
      <protection locked="0"/>
    </xf>
    <xf numFmtId="3" fontId="5" fillId="2" borderId="0" xfId="0" applyNumberFormat="1" applyFont="1" applyFill="1" applyAlignment="1" applyProtection="1">
      <alignment horizontal="center" vertical="center"/>
      <protection locked="0"/>
    </xf>
    <xf numFmtId="1" fontId="9" fillId="2" borderId="0" xfId="0" applyNumberFormat="1" applyFont="1" applyFill="1" applyAlignment="1" applyProtection="1">
      <alignment horizontal="center" vertical="center"/>
      <protection locked="0"/>
    </xf>
    <xf numFmtId="3" fontId="0" fillId="0" borderId="0" xfId="0" applyNumberFormat="1"/>
    <xf numFmtId="0" fontId="24" fillId="0" borderId="35" xfId="0" applyFont="1" applyBorder="1" applyAlignment="1">
      <alignment horizontal="center"/>
    </xf>
    <xf numFmtId="3" fontId="9" fillId="0" borderId="0" xfId="0" applyNumberFormat="1" applyFont="1" applyAlignment="1" applyProtection="1">
      <alignment horizontal="left" vertical="center"/>
      <protection locked="0"/>
    </xf>
    <xf numFmtId="3" fontId="5" fillId="0" borderId="64" xfId="0" applyNumberFormat="1" applyFont="1" applyBorder="1" applyAlignment="1">
      <alignment vertical="center"/>
    </xf>
    <xf numFmtId="3" fontId="9" fillId="0" borderId="65" xfId="0" applyNumberFormat="1" applyFont="1" applyBorder="1" applyAlignment="1" applyProtection="1">
      <alignment horizontal="left" vertical="center"/>
      <protection locked="0"/>
    </xf>
    <xf numFmtId="0" fontId="17" fillId="2" borderId="13" xfId="0" applyFont="1" applyFill="1" applyBorder="1" applyAlignment="1">
      <alignment vertical="center"/>
    </xf>
    <xf numFmtId="0" fontId="21" fillId="2" borderId="13" xfId="0" applyFont="1" applyFill="1" applyBorder="1" applyAlignment="1">
      <alignment vertical="center"/>
    </xf>
    <xf numFmtId="3" fontId="5" fillId="0" borderId="28" xfId="0" applyNumberFormat="1" applyFont="1" applyBorder="1" applyAlignment="1" applyProtection="1">
      <alignment horizontal="left" vertical="center"/>
      <protection locked="0"/>
    </xf>
    <xf numFmtId="3" fontId="5" fillId="0" borderId="30" xfId="0" applyNumberFormat="1" applyFont="1" applyBorder="1" applyAlignment="1" applyProtection="1">
      <alignment horizontal="left" vertical="center"/>
      <protection locked="0"/>
    </xf>
    <xf numFmtId="1" fontId="1" fillId="2" borderId="0" xfId="0" applyNumberFormat="1" applyFont="1" applyFill="1" applyAlignment="1" applyProtection="1">
      <alignment horizontal="right" vertical="center"/>
      <protection locked="0"/>
    </xf>
    <xf numFmtId="1" fontId="4" fillId="2" borderId="59" xfId="0" applyNumberFormat="1" applyFont="1" applyFill="1" applyBorder="1" applyAlignment="1" applyProtection="1">
      <alignment horizontal="right" vertical="center"/>
      <protection locked="0"/>
    </xf>
    <xf numFmtId="1" fontId="5" fillId="2" borderId="3" xfId="0" applyNumberFormat="1" applyFont="1" applyFill="1" applyBorder="1" applyAlignment="1" applyProtection="1">
      <alignment horizontal="right" vertical="center"/>
      <protection locked="0"/>
    </xf>
    <xf numFmtId="1" fontId="1" fillId="2" borderId="16" xfId="0" applyNumberFormat="1" applyFont="1" applyFill="1" applyBorder="1" applyAlignment="1" applyProtection="1">
      <alignment horizontal="right" vertical="center"/>
      <protection locked="0"/>
    </xf>
    <xf numFmtId="1" fontId="4" fillId="2" borderId="8" xfId="0" applyNumberFormat="1" applyFont="1" applyFill="1" applyBorder="1" applyAlignment="1" applyProtection="1">
      <alignment horizontal="right" vertical="center"/>
      <protection locked="0"/>
    </xf>
    <xf numFmtId="1" fontId="5" fillId="2" borderId="20" xfId="0" applyNumberFormat="1" applyFont="1" applyFill="1" applyBorder="1" applyAlignment="1" applyProtection="1">
      <alignment horizontal="right" vertical="center"/>
      <protection locked="0"/>
    </xf>
    <xf numFmtId="3" fontId="4" fillId="4" borderId="7" xfId="0" applyNumberFormat="1" applyFont="1" applyFill="1" applyBorder="1" applyAlignment="1" applyProtection="1">
      <alignment vertical="center"/>
      <protection locked="0"/>
    </xf>
    <xf numFmtId="3" fontId="4" fillId="4" borderId="11" xfId="0" applyNumberFormat="1" applyFont="1" applyFill="1" applyBorder="1" applyAlignment="1" applyProtection="1">
      <alignment vertical="center"/>
      <protection locked="0"/>
    </xf>
    <xf numFmtId="3" fontId="4" fillId="4" borderId="11" xfId="0" applyNumberFormat="1" applyFont="1" applyFill="1" applyBorder="1" applyAlignment="1" applyProtection="1">
      <alignment horizontal="right" vertical="center"/>
      <protection locked="0"/>
    </xf>
    <xf numFmtId="3" fontId="4" fillId="4" borderId="55" xfId="0" applyNumberFormat="1" applyFont="1" applyFill="1" applyBorder="1" applyAlignment="1" applyProtection="1">
      <alignment vertical="center"/>
      <protection locked="0"/>
    </xf>
    <xf numFmtId="3" fontId="4" fillId="4" borderId="7" xfId="0" applyNumberFormat="1" applyFont="1" applyFill="1" applyBorder="1" applyAlignment="1">
      <alignment vertical="center"/>
    </xf>
    <xf numFmtId="3" fontId="4" fillId="4" borderId="11" xfId="0" applyNumberFormat="1" applyFont="1" applyFill="1" applyBorder="1" applyAlignment="1">
      <alignment vertical="center"/>
    </xf>
    <xf numFmtId="3" fontId="4" fillId="4" borderId="55" xfId="0" applyNumberFormat="1" applyFont="1" applyFill="1" applyBorder="1" applyAlignment="1">
      <alignment vertical="center"/>
    </xf>
    <xf numFmtId="1" fontId="5" fillId="0" borderId="9" xfId="0" applyNumberFormat="1" applyFont="1" applyBorder="1" applyAlignment="1">
      <alignment vertical="center"/>
    </xf>
    <xf numFmtId="1" fontId="5" fillId="0" borderId="21" xfId="0" applyNumberFormat="1" applyFont="1" applyBorder="1" applyAlignment="1">
      <alignment vertical="center"/>
    </xf>
    <xf numFmtId="1" fontId="5" fillId="0" borderId="13" xfId="0" applyNumberFormat="1" applyFont="1" applyBorder="1" applyAlignment="1">
      <alignment vertical="center"/>
    </xf>
    <xf numFmtId="1" fontId="5" fillId="0" borderId="9" xfId="0" applyNumberFormat="1" applyFont="1" applyBorder="1" applyAlignment="1">
      <alignment horizontal="left" vertical="center"/>
    </xf>
    <xf numFmtId="1" fontId="5" fillId="0" borderId="9" xfId="0" applyNumberFormat="1" applyFont="1" applyBorder="1" applyAlignment="1" applyProtection="1">
      <alignment vertical="center"/>
      <protection locked="0"/>
    </xf>
    <xf numFmtId="49" fontId="4" fillId="0" borderId="13" xfId="0" applyNumberFormat="1" applyFont="1" applyBorder="1" applyAlignment="1">
      <alignment vertical="center"/>
    </xf>
    <xf numFmtId="49" fontId="5" fillId="0" borderId="21" xfId="0" applyNumberFormat="1" applyFont="1" applyBorder="1" applyAlignment="1">
      <alignment vertical="center"/>
    </xf>
    <xf numFmtId="49" fontId="5" fillId="0" borderId="13" xfId="0" applyNumberFormat="1" applyFont="1" applyBorder="1" applyAlignment="1">
      <alignment vertical="center"/>
    </xf>
    <xf numFmtId="49" fontId="5" fillId="0" borderId="9" xfId="0" applyNumberFormat="1" applyFont="1" applyBorder="1" applyAlignment="1">
      <alignment vertical="center"/>
    </xf>
    <xf numFmtId="49" fontId="5" fillId="0" borderId="29" xfId="0" applyNumberFormat="1" applyFont="1" applyBorder="1" applyAlignment="1">
      <alignment vertical="center"/>
    </xf>
    <xf numFmtId="49" fontId="0" fillId="0" borderId="0" xfId="0" applyNumberFormat="1"/>
    <xf numFmtId="49" fontId="13" fillId="0" borderId="0" xfId="0" applyNumberFormat="1" applyFont="1"/>
    <xf numFmtId="3" fontId="4" fillId="0" borderId="7" xfId="0" applyNumberFormat="1" applyFont="1" applyBorder="1" applyAlignment="1">
      <alignment vertical="center"/>
    </xf>
    <xf numFmtId="3" fontId="4" fillId="0" borderId="50" xfId="0" applyNumberFormat="1" applyFont="1" applyBorder="1" applyAlignment="1">
      <alignment vertical="center"/>
    </xf>
    <xf numFmtId="3" fontId="5" fillId="0" borderId="67" xfId="0" applyNumberFormat="1" applyFont="1" applyBorder="1" applyAlignment="1">
      <alignment horizontal="center" vertical="center"/>
    </xf>
    <xf numFmtId="49" fontId="5" fillId="2" borderId="5" xfId="0" applyNumberFormat="1" applyFont="1" applyFill="1" applyBorder="1" applyAlignment="1" applyProtection="1">
      <alignment vertical="center"/>
      <protection locked="0"/>
    </xf>
    <xf numFmtId="3" fontId="9" fillId="2" borderId="6" xfId="0" applyNumberFormat="1" applyFont="1" applyFill="1" applyBorder="1" applyAlignment="1" applyProtection="1">
      <alignment vertical="center"/>
      <protection locked="0"/>
    </xf>
    <xf numFmtId="3" fontId="5" fillId="2" borderId="9" xfId="0" applyNumberFormat="1" applyFont="1" applyFill="1" applyBorder="1" applyAlignment="1" applyProtection="1">
      <alignment vertical="center"/>
      <protection locked="0"/>
    </xf>
    <xf numFmtId="3" fontId="9" fillId="2" borderId="10" xfId="0" applyNumberFormat="1" applyFont="1" applyFill="1" applyBorder="1" applyAlignment="1" applyProtection="1">
      <alignment vertical="center"/>
      <protection locked="0"/>
    </xf>
    <xf numFmtId="3" fontId="5" fillId="2" borderId="47" xfId="0" applyNumberFormat="1" applyFont="1" applyFill="1" applyBorder="1" applyAlignment="1" applyProtection="1">
      <alignment vertical="center"/>
      <protection locked="0"/>
    </xf>
    <xf numFmtId="3" fontId="9" fillId="2" borderId="48" xfId="0" applyNumberFormat="1" applyFont="1" applyFill="1" applyBorder="1" applyAlignment="1" applyProtection="1">
      <alignment vertical="center"/>
      <protection locked="0"/>
    </xf>
    <xf numFmtId="3" fontId="5" fillId="2" borderId="64" xfId="0" applyNumberFormat="1" applyFont="1" applyFill="1" applyBorder="1" applyAlignment="1" applyProtection="1">
      <alignment vertical="center"/>
      <protection locked="0"/>
    </xf>
    <xf numFmtId="3" fontId="9" fillId="2" borderId="65" xfId="0" applyNumberFormat="1" applyFont="1" applyFill="1" applyBorder="1" applyAlignment="1" applyProtection="1">
      <alignment vertical="center"/>
      <protection locked="0"/>
    </xf>
    <xf numFmtId="3" fontId="5" fillId="2" borderId="68" xfId="0" applyNumberFormat="1" applyFont="1" applyFill="1" applyBorder="1" applyAlignment="1" applyProtection="1">
      <alignment vertical="center"/>
      <protection locked="0"/>
    </xf>
    <xf numFmtId="3" fontId="9" fillId="2" borderId="69" xfId="0" applyNumberFormat="1" applyFont="1" applyFill="1" applyBorder="1" applyAlignment="1" applyProtection="1">
      <alignment vertical="center"/>
      <protection locked="0"/>
    </xf>
    <xf numFmtId="3" fontId="9" fillId="2" borderId="45" xfId="0" applyNumberFormat="1" applyFont="1" applyFill="1" applyBorder="1" applyAlignment="1" applyProtection="1">
      <alignment vertical="center"/>
      <protection locked="0"/>
    </xf>
    <xf numFmtId="3" fontId="6" fillId="2" borderId="0" xfId="0" applyNumberFormat="1" applyFont="1" applyFill="1" applyAlignment="1" applyProtection="1">
      <alignment horizontal="fill" vertical="top"/>
      <protection locked="0"/>
    </xf>
    <xf numFmtId="3" fontId="6" fillId="2" borderId="0" xfId="0" applyNumberFormat="1" applyFont="1" applyFill="1" applyAlignment="1" applyProtection="1">
      <alignment horizontal="right" vertical="top"/>
      <protection locked="0"/>
    </xf>
    <xf numFmtId="0" fontId="8" fillId="2" borderId="0" xfId="0" applyFont="1" applyFill="1" applyAlignment="1" applyProtection="1">
      <alignment vertical="top"/>
      <protection locked="0"/>
    </xf>
    <xf numFmtId="3" fontId="1" fillId="2" borderId="0" xfId="0" applyNumberFormat="1" applyFont="1" applyFill="1" applyAlignment="1" applyProtection="1">
      <alignment horizontal="fill" vertical="top"/>
      <protection locked="0"/>
    </xf>
    <xf numFmtId="3" fontId="1" fillId="2" borderId="0" xfId="0" applyNumberFormat="1" applyFont="1" applyFill="1" applyAlignment="1" applyProtection="1">
      <alignment vertical="top"/>
      <protection locked="0"/>
    </xf>
    <xf numFmtId="0" fontId="1" fillId="2" borderId="0" xfId="0" applyFont="1" applyFill="1" applyAlignment="1">
      <alignment vertical="top"/>
    </xf>
    <xf numFmtId="3" fontId="6" fillId="2" borderId="0" xfId="0" applyNumberFormat="1" applyFont="1" applyFill="1" applyAlignment="1" applyProtection="1">
      <alignment vertical="top"/>
      <protection locked="0"/>
    </xf>
    <xf numFmtId="0" fontId="7" fillId="0" borderId="0" xfId="0" applyFont="1" applyAlignment="1">
      <alignment vertical="top"/>
    </xf>
    <xf numFmtId="3" fontId="4" fillId="0" borderId="0" xfId="0" applyNumberFormat="1" applyFont="1" applyAlignment="1">
      <alignment vertical="top"/>
    </xf>
    <xf numFmtId="0" fontId="13" fillId="0" borderId="0" xfId="0" applyFont="1" applyAlignment="1">
      <alignment vertical="top"/>
    </xf>
    <xf numFmtId="3" fontId="6" fillId="0" borderId="0" xfId="0" applyNumberFormat="1" applyFont="1" applyAlignment="1">
      <alignment vertical="top"/>
    </xf>
    <xf numFmtId="3" fontId="8" fillId="0" borderId="0" xfId="0" applyNumberFormat="1" applyFont="1" applyAlignment="1">
      <alignment vertical="top"/>
    </xf>
    <xf numFmtId="3" fontId="4" fillId="0" borderId="51" xfId="0" applyNumberFormat="1" applyFont="1" applyBorder="1" applyAlignment="1">
      <alignment vertical="center"/>
    </xf>
    <xf numFmtId="3" fontId="4" fillId="0" borderId="32" xfId="0" applyNumberFormat="1" applyFont="1" applyBorder="1" applyAlignment="1">
      <alignment vertical="center"/>
    </xf>
    <xf numFmtId="3" fontId="4" fillId="0" borderId="60" xfId="0" applyNumberFormat="1" applyFont="1" applyBorder="1" applyAlignment="1">
      <alignment vertical="center"/>
    </xf>
    <xf numFmtId="3" fontId="29" fillId="0" borderId="0" xfId="0" applyNumberFormat="1" applyFont="1" applyAlignment="1">
      <alignment vertical="center"/>
    </xf>
    <xf numFmtId="3" fontId="9" fillId="2" borderId="0" xfId="0" applyNumberFormat="1" applyFont="1" applyFill="1" applyAlignment="1" applyProtection="1">
      <alignment vertical="center"/>
      <protection locked="0"/>
    </xf>
    <xf numFmtId="3" fontId="4" fillId="2" borderId="0" xfId="0" applyNumberFormat="1" applyFont="1" applyFill="1" applyAlignment="1">
      <alignment vertical="center"/>
    </xf>
    <xf numFmtId="3" fontId="4" fillId="0" borderId="0" xfId="0" applyNumberFormat="1" applyFont="1" applyAlignment="1" applyProtection="1">
      <alignment horizontal="right" vertical="center"/>
      <protection locked="0"/>
    </xf>
    <xf numFmtId="3" fontId="6" fillId="0" borderId="0" xfId="0" applyNumberFormat="1" applyFont="1"/>
    <xf numFmtId="3" fontId="8" fillId="0" borderId="0" xfId="0" applyNumberFormat="1" applyFont="1"/>
    <xf numFmtId="3" fontId="31" fillId="0" borderId="15" xfId="0" applyNumberFormat="1" applyFont="1" applyBorder="1" applyAlignment="1">
      <alignment horizontal="center" vertical="center"/>
    </xf>
    <xf numFmtId="3" fontId="31" fillId="0" borderId="16" xfId="0" applyNumberFormat="1" applyFont="1" applyBorder="1" applyAlignment="1">
      <alignment horizontal="center" vertical="center"/>
    </xf>
    <xf numFmtId="3" fontId="32" fillId="0" borderId="6" xfId="0" applyNumberFormat="1" applyFont="1" applyBorder="1" applyAlignment="1" applyProtection="1">
      <alignment horizontal="left" vertical="center"/>
      <protection locked="0"/>
    </xf>
    <xf numFmtId="49" fontId="31" fillId="0" borderId="9" xfId="0" applyNumberFormat="1" applyFont="1" applyBorder="1" applyAlignment="1">
      <alignment vertical="center"/>
    </xf>
    <xf numFmtId="3" fontId="32" fillId="0" borderId="10" xfId="0" applyNumberFormat="1" applyFont="1" applyBorder="1" applyAlignment="1" applyProtection="1">
      <alignment horizontal="left" vertical="center"/>
      <protection locked="0"/>
    </xf>
    <xf numFmtId="49" fontId="31" fillId="0" borderId="21" xfId="0" applyNumberFormat="1" applyFont="1" applyBorder="1" applyAlignment="1">
      <alignment vertical="center"/>
    </xf>
    <xf numFmtId="3" fontId="32" fillId="0" borderId="23" xfId="0" applyNumberFormat="1" applyFont="1" applyBorder="1" applyAlignment="1" applyProtection="1">
      <alignment horizontal="left" vertical="center"/>
      <protection locked="0"/>
    </xf>
    <xf numFmtId="3" fontId="32" fillId="0" borderId="6" xfId="0" applyNumberFormat="1" applyFont="1" applyBorder="1" applyAlignment="1" applyProtection="1">
      <alignment vertical="center"/>
      <protection locked="0"/>
    </xf>
    <xf numFmtId="3" fontId="32" fillId="0" borderId="10" xfId="0" applyNumberFormat="1" applyFont="1" applyBorder="1" applyAlignment="1" applyProtection="1">
      <alignment vertical="center"/>
      <protection locked="0"/>
    </xf>
    <xf numFmtId="49" fontId="31" fillId="0" borderId="9" xfId="0" applyNumberFormat="1" applyFont="1" applyBorder="1" applyAlignment="1">
      <alignment horizontal="left" vertical="center"/>
    </xf>
    <xf numFmtId="3" fontId="32" fillId="0" borderId="10" xfId="0" applyNumberFormat="1" applyFont="1" applyBorder="1" applyAlignment="1">
      <alignment vertical="center"/>
    </xf>
    <xf numFmtId="49" fontId="31" fillId="0" borderId="9" xfId="0" applyNumberFormat="1" applyFont="1" applyBorder="1" applyAlignment="1" applyProtection="1">
      <alignment vertical="center"/>
      <protection locked="0"/>
    </xf>
    <xf numFmtId="3" fontId="32" fillId="0" borderId="23" xfId="0" applyNumberFormat="1" applyFont="1" applyBorder="1" applyAlignment="1">
      <alignment vertical="center"/>
    </xf>
    <xf numFmtId="49" fontId="31" fillId="0" borderId="29" xfId="0" applyNumberFormat="1" applyFont="1" applyBorder="1" applyAlignment="1">
      <alignment vertical="center"/>
    </xf>
    <xf numFmtId="3" fontId="32" fillId="0" borderId="53" xfId="0" applyNumberFormat="1" applyFont="1" applyBorder="1" applyAlignment="1">
      <alignment vertical="center"/>
    </xf>
    <xf numFmtId="3" fontId="33" fillId="0" borderId="11" xfId="0" applyNumberFormat="1" applyFont="1" applyBorder="1" applyAlignment="1" applyProtection="1">
      <alignment horizontal="right" vertical="center"/>
      <protection locked="0"/>
    </xf>
    <xf numFmtId="3" fontId="33" fillId="0" borderId="11" xfId="0" applyNumberFormat="1" applyFont="1" applyBorder="1" applyAlignment="1">
      <alignment horizontal="right" vertical="center"/>
    </xf>
    <xf numFmtId="3" fontId="33" fillId="0" borderId="12" xfId="0" applyNumberFormat="1" applyFont="1" applyBorder="1" applyAlignment="1">
      <alignment horizontal="right" vertical="center"/>
    </xf>
    <xf numFmtId="3" fontId="33" fillId="0" borderId="50" xfId="0" applyNumberFormat="1" applyFont="1" applyBorder="1" applyAlignment="1" applyProtection="1">
      <alignment horizontal="right" vertical="center"/>
      <protection locked="0"/>
    </xf>
    <xf numFmtId="3" fontId="33" fillId="0" borderId="50" xfId="0" applyNumberFormat="1" applyFont="1" applyBorder="1" applyAlignment="1">
      <alignment horizontal="right" vertical="center"/>
    </xf>
    <xf numFmtId="3" fontId="33" fillId="0" borderId="26" xfId="0" applyNumberFormat="1" applyFont="1" applyBorder="1" applyAlignment="1">
      <alignment horizontal="right" vertical="center"/>
    </xf>
    <xf numFmtId="3" fontId="33" fillId="0" borderId="46" xfId="0" applyNumberFormat="1" applyFont="1" applyBorder="1" applyAlignment="1">
      <alignment horizontal="right" vertical="center"/>
    </xf>
    <xf numFmtId="3" fontId="33" fillId="0" borderId="42" xfId="0" applyNumberFormat="1" applyFont="1" applyBorder="1" applyAlignment="1">
      <alignment horizontal="right" vertical="center"/>
    </xf>
    <xf numFmtId="3" fontId="33" fillId="0" borderId="32" xfId="0" applyNumberFormat="1" applyFont="1" applyBorder="1" applyAlignment="1">
      <alignment horizontal="right" vertical="center"/>
    </xf>
    <xf numFmtId="3" fontId="33" fillId="0" borderId="71" xfId="0" applyNumberFormat="1" applyFont="1" applyBorder="1" applyAlignment="1">
      <alignment horizontal="right" vertical="center"/>
    </xf>
    <xf numFmtId="3" fontId="26" fillId="0" borderId="0" xfId="0" applyNumberFormat="1" applyFont="1"/>
    <xf numFmtId="3" fontId="25" fillId="0" borderId="0" xfId="0" applyNumberFormat="1" applyFont="1" applyAlignment="1">
      <alignment horizontal="left"/>
    </xf>
    <xf numFmtId="0" fontId="0" fillId="0" borderId="0" xfId="0" applyAlignment="1">
      <alignment vertical="center"/>
    </xf>
    <xf numFmtId="3" fontId="6" fillId="2" borderId="0" xfId="0" applyNumberFormat="1" applyFont="1" applyFill="1" applyAlignment="1" applyProtection="1">
      <alignment vertical="center"/>
      <protection locked="0"/>
    </xf>
    <xf numFmtId="3" fontId="8" fillId="2" borderId="0" xfId="0" applyNumberFormat="1" applyFont="1" applyFill="1" applyAlignment="1" applyProtection="1">
      <alignment vertical="center"/>
      <protection locked="0"/>
    </xf>
    <xf numFmtId="3" fontId="4" fillId="2" borderId="10" xfId="0" applyNumberFormat="1" applyFont="1" applyFill="1" applyBorder="1" applyAlignment="1" applyProtection="1">
      <alignment horizontal="left" vertical="center" wrapText="1"/>
      <protection locked="0"/>
    </xf>
    <xf numFmtId="3" fontId="9" fillId="0" borderId="0" xfId="0" applyNumberFormat="1" applyFont="1" applyAlignment="1" applyProtection="1">
      <alignment vertical="center"/>
      <protection locked="0"/>
    </xf>
    <xf numFmtId="3" fontId="4" fillId="0" borderId="0" xfId="0" applyNumberFormat="1" applyFont="1" applyAlignment="1">
      <alignment horizontal="right" vertical="center"/>
    </xf>
    <xf numFmtId="3" fontId="33" fillId="0" borderId="0" xfId="0" applyNumberFormat="1" applyFont="1" applyAlignment="1">
      <alignment horizontal="right" vertical="center"/>
    </xf>
    <xf numFmtId="3" fontId="34" fillId="0" borderId="0" xfId="0" applyNumberFormat="1" applyFont="1" applyAlignment="1">
      <alignment vertical="center"/>
    </xf>
    <xf numFmtId="0" fontId="35" fillId="0" borderId="0" xfId="0" applyFont="1" applyAlignment="1">
      <alignment vertical="center"/>
    </xf>
    <xf numFmtId="49" fontId="34" fillId="0" borderId="0" xfId="0" applyNumberFormat="1" applyFont="1" applyAlignment="1">
      <alignment vertical="center"/>
    </xf>
    <xf numFmtId="3" fontId="36" fillId="0" borderId="0" xfId="0" applyNumberFormat="1" applyFont="1" applyAlignment="1">
      <alignment vertical="center"/>
    </xf>
    <xf numFmtId="1" fontId="5" fillId="2" borderId="0" xfId="0" applyNumberFormat="1" applyFont="1" applyFill="1" applyAlignment="1" applyProtection="1">
      <alignment horizontal="right" vertical="center"/>
      <protection locked="0"/>
    </xf>
    <xf numFmtId="3" fontId="4" fillId="0" borderId="11" xfId="1" applyNumberFormat="1" applyFont="1" applyBorder="1" applyAlignment="1" applyProtection="1">
      <alignment horizontal="right" vertical="center"/>
      <protection locked="0"/>
    </xf>
    <xf numFmtId="3" fontId="4" fillId="0" borderId="74" xfId="1" applyNumberFormat="1" applyFont="1" applyBorder="1" applyAlignment="1">
      <alignment vertical="center"/>
    </xf>
    <xf numFmtId="0" fontId="37" fillId="0" borderId="0" xfId="0" applyFont="1"/>
    <xf numFmtId="49" fontId="37" fillId="0" borderId="0" xfId="0" applyNumberFormat="1" applyFont="1"/>
    <xf numFmtId="3" fontId="3" fillId="0" borderId="0" xfId="0" applyNumberFormat="1" applyFont="1" applyAlignment="1">
      <alignment vertical="center"/>
    </xf>
    <xf numFmtId="0" fontId="38" fillId="0" borderId="0" xfId="0" applyFont="1"/>
    <xf numFmtId="0" fontId="30" fillId="0" borderId="0" xfId="0" applyFont="1"/>
    <xf numFmtId="0" fontId="38" fillId="0" borderId="0" xfId="0" applyFont="1" applyAlignment="1">
      <alignment vertical="center"/>
    </xf>
    <xf numFmtId="3" fontId="4" fillId="0" borderId="11" xfId="0" applyNumberFormat="1" applyFont="1" applyBorder="1" applyAlignment="1">
      <alignment vertical="center"/>
    </xf>
    <xf numFmtId="3" fontId="4" fillId="0" borderId="56" xfId="0" applyNumberFormat="1" applyFont="1" applyBorder="1" applyAlignment="1">
      <alignment vertical="center"/>
    </xf>
    <xf numFmtId="3" fontId="5" fillId="0" borderId="15" xfId="0" applyNumberFormat="1" applyFont="1" applyBorder="1" applyAlignment="1">
      <alignment horizontal="left" vertical="top"/>
    </xf>
    <xf numFmtId="3" fontId="9" fillId="0" borderId="15" xfId="0" applyNumberFormat="1" applyFont="1" applyBorder="1" applyAlignment="1">
      <alignment horizontal="left" vertical="top"/>
    </xf>
    <xf numFmtId="3" fontId="9" fillId="0" borderId="50" xfId="0" applyNumberFormat="1" applyFont="1" applyBorder="1" applyAlignment="1">
      <alignment horizontal="left" vertical="top"/>
    </xf>
    <xf numFmtId="3" fontId="9" fillId="0" borderId="13" xfId="0" applyNumberFormat="1" applyFont="1" applyBorder="1" applyAlignment="1">
      <alignment vertical="center"/>
    </xf>
    <xf numFmtId="3" fontId="5" fillId="0" borderId="14" xfId="0" applyNumberFormat="1" applyFont="1" applyBorder="1" applyAlignment="1">
      <alignment horizontal="left" vertical="top"/>
    </xf>
    <xf numFmtId="3" fontId="33" fillId="0" borderId="58" xfId="0" applyNumberFormat="1" applyFont="1" applyBorder="1" applyAlignment="1">
      <alignment horizontal="right" vertical="center"/>
    </xf>
    <xf numFmtId="0" fontId="13" fillId="0" borderId="26" xfId="0" applyFont="1" applyBorder="1" applyAlignment="1">
      <alignment horizontal="center" vertical="center"/>
    </xf>
    <xf numFmtId="3" fontId="3" fillId="2" borderId="66" xfId="0" applyNumberFormat="1" applyFont="1" applyFill="1" applyBorder="1" applyAlignment="1" applyProtection="1">
      <alignment vertical="center"/>
      <protection locked="0"/>
    </xf>
    <xf numFmtId="0" fontId="13" fillId="0" borderId="16" xfId="0" applyFont="1" applyBorder="1" applyAlignment="1">
      <alignment horizontal="center" vertical="center"/>
    </xf>
    <xf numFmtId="3" fontId="5" fillId="2" borderId="14" xfId="0" applyNumberFormat="1" applyFont="1" applyFill="1" applyBorder="1" applyAlignment="1" applyProtection="1">
      <alignment horizontal="center" vertical="center"/>
      <protection locked="0"/>
    </xf>
    <xf numFmtId="0" fontId="13" fillId="0" borderId="15" xfId="0" applyFont="1" applyBorder="1" applyAlignment="1">
      <alignment horizontal="center" vertical="center"/>
    </xf>
    <xf numFmtId="3" fontId="5" fillId="2" borderId="62" xfId="0" applyNumberFormat="1" applyFont="1" applyFill="1" applyBorder="1" applyAlignment="1" applyProtection="1">
      <alignment horizontal="center" vertical="center"/>
      <protection locked="0"/>
    </xf>
    <xf numFmtId="3" fontId="4" fillId="0" borderId="62" xfId="0" applyNumberFormat="1" applyFont="1" applyBorder="1" applyAlignment="1">
      <alignment vertical="center"/>
    </xf>
    <xf numFmtId="0" fontId="11" fillId="0" borderId="28" xfId="0" applyFont="1" applyBorder="1" applyAlignment="1">
      <alignment vertical="center"/>
    </xf>
    <xf numFmtId="0" fontId="11" fillId="0" borderId="22" xfId="0" applyFont="1" applyBorder="1" applyAlignment="1">
      <alignment vertical="center"/>
    </xf>
    <xf numFmtId="0" fontId="11" fillId="0" borderId="0" xfId="0" applyFont="1" applyAlignment="1">
      <alignment vertical="center"/>
    </xf>
    <xf numFmtId="0" fontId="11" fillId="0" borderId="16" xfId="0" applyFont="1" applyBorder="1" applyAlignment="1">
      <alignment vertical="center"/>
    </xf>
    <xf numFmtId="1" fontId="9" fillId="2" borderId="51" xfId="0" applyNumberFormat="1" applyFont="1" applyFill="1" applyBorder="1" applyAlignment="1" applyProtection="1">
      <alignment horizontal="center" vertical="center"/>
      <protection locked="0"/>
    </xf>
    <xf numFmtId="0" fontId="1" fillId="2" borderId="25" xfId="0" applyFont="1" applyFill="1" applyBorder="1"/>
    <xf numFmtId="3" fontId="42" fillId="0" borderId="27" xfId="0" applyNumberFormat="1" applyFont="1" applyBorder="1" applyAlignment="1" applyProtection="1">
      <alignment vertical="center"/>
      <protection locked="0"/>
    </xf>
    <xf numFmtId="3" fontId="42" fillId="0" borderId="28" xfId="0" applyNumberFormat="1" applyFont="1" applyBorder="1" applyAlignment="1" applyProtection="1">
      <alignment vertical="center"/>
      <protection locked="0"/>
    </xf>
    <xf numFmtId="3" fontId="42" fillId="0" borderId="33" xfId="0" applyNumberFormat="1" applyFont="1" applyBorder="1" applyAlignment="1" applyProtection="1">
      <alignment vertical="center"/>
      <protection locked="0"/>
    </xf>
    <xf numFmtId="3" fontId="42" fillId="0" borderId="13" xfId="0" applyNumberFormat="1" applyFont="1" applyBorder="1" applyAlignment="1" applyProtection="1">
      <alignment vertical="center"/>
      <protection locked="0"/>
    </xf>
    <xf numFmtId="3" fontId="42" fillId="0" borderId="0" xfId="0" applyNumberFormat="1" applyFont="1" applyAlignment="1" applyProtection="1">
      <alignment vertical="center"/>
      <protection locked="0"/>
    </xf>
    <xf numFmtId="3" fontId="42" fillId="0" borderId="16" xfId="0" applyNumberFormat="1" applyFont="1" applyBorder="1" applyAlignment="1" applyProtection="1">
      <alignment vertical="center"/>
      <protection locked="0"/>
    </xf>
    <xf numFmtId="3" fontId="42" fillId="0" borderId="29" xfId="0" applyNumberFormat="1" applyFont="1" applyBorder="1" applyAlignment="1" applyProtection="1">
      <alignment vertical="center"/>
      <protection locked="0"/>
    </xf>
    <xf numFmtId="3" fontId="42" fillId="0" borderId="30" xfId="0" applyNumberFormat="1" applyFont="1" applyBorder="1" applyAlignment="1" applyProtection="1">
      <alignment vertical="center"/>
      <protection locked="0"/>
    </xf>
    <xf numFmtId="3" fontId="42" fillId="0" borderId="71" xfId="0" applyNumberFormat="1" applyFont="1" applyBorder="1" applyAlignment="1" applyProtection="1">
      <alignment vertical="center"/>
      <protection locked="0"/>
    </xf>
    <xf numFmtId="3" fontId="42" fillId="6" borderId="27" xfId="0" applyNumberFormat="1" applyFont="1" applyFill="1" applyBorder="1" applyAlignment="1" applyProtection="1">
      <alignment vertical="center"/>
      <protection locked="0"/>
    </xf>
    <xf numFmtId="3" fontId="42" fillId="6" borderId="28" xfId="0" applyNumberFormat="1" applyFont="1" applyFill="1" applyBorder="1" applyAlignment="1" applyProtection="1">
      <alignment vertical="center"/>
      <protection locked="0"/>
    </xf>
    <xf numFmtId="3" fontId="42" fillId="6" borderId="33" xfId="0" applyNumberFormat="1" applyFont="1" applyFill="1" applyBorder="1" applyAlignment="1" applyProtection="1">
      <alignment vertical="center"/>
      <protection locked="0"/>
    </xf>
    <xf numFmtId="3" fontId="42" fillId="6" borderId="13" xfId="0" applyNumberFormat="1" applyFont="1" applyFill="1" applyBorder="1" applyAlignment="1" applyProtection="1">
      <alignment vertical="center"/>
      <protection locked="0"/>
    </xf>
    <xf numFmtId="3" fontId="42" fillId="6" borderId="0" xfId="0" applyNumberFormat="1" applyFont="1" applyFill="1" applyAlignment="1" applyProtection="1">
      <alignment vertical="center"/>
      <protection locked="0"/>
    </xf>
    <xf numFmtId="3" fontId="42" fillId="6" borderId="16" xfId="0" applyNumberFormat="1" applyFont="1" applyFill="1" applyBorder="1" applyAlignment="1" applyProtection="1">
      <alignment vertical="center"/>
      <protection locked="0"/>
    </xf>
    <xf numFmtId="3" fontId="42" fillId="6" borderId="29" xfId="0" applyNumberFormat="1" applyFont="1" applyFill="1" applyBorder="1" applyAlignment="1" applyProtection="1">
      <alignment vertical="center"/>
      <protection locked="0"/>
    </xf>
    <xf numFmtId="3" fontId="42" fillId="6" borderId="30" xfId="0" applyNumberFormat="1" applyFont="1" applyFill="1" applyBorder="1" applyAlignment="1" applyProtection="1">
      <alignment vertical="center"/>
      <protection locked="0"/>
    </xf>
    <xf numFmtId="3" fontId="42" fillId="6" borderId="71" xfId="0" applyNumberFormat="1" applyFont="1" applyFill="1" applyBorder="1" applyAlignment="1" applyProtection="1">
      <alignment vertical="center"/>
      <protection locked="0"/>
    </xf>
    <xf numFmtId="3" fontId="42" fillId="6" borderId="27" xfId="0" applyNumberFormat="1" applyFont="1" applyFill="1" applyBorder="1" applyAlignment="1">
      <alignment vertical="center"/>
    </xf>
    <xf numFmtId="3" fontId="42" fillId="6" borderId="28" xfId="0" applyNumberFormat="1" applyFont="1" applyFill="1" applyBorder="1" applyAlignment="1">
      <alignment vertical="center"/>
    </xf>
    <xf numFmtId="3" fontId="42" fillId="6" borderId="33" xfId="0" applyNumberFormat="1" applyFont="1" applyFill="1" applyBorder="1" applyAlignment="1">
      <alignment vertical="center"/>
    </xf>
    <xf numFmtId="3" fontId="42" fillId="6" borderId="13" xfId="0" applyNumberFormat="1" applyFont="1" applyFill="1" applyBorder="1" applyAlignment="1">
      <alignment vertical="center"/>
    </xf>
    <xf numFmtId="3" fontId="42" fillId="6" borderId="0" xfId="0" applyNumberFormat="1" applyFont="1" applyFill="1" applyAlignment="1">
      <alignment vertical="center"/>
    </xf>
    <xf numFmtId="3" fontId="42" fillId="6" borderId="16" xfId="0" applyNumberFormat="1" applyFont="1" applyFill="1" applyBorder="1" applyAlignment="1">
      <alignment vertical="center"/>
    </xf>
    <xf numFmtId="3" fontId="43" fillId="6" borderId="13" xfId="0" applyNumberFormat="1" applyFont="1" applyFill="1" applyBorder="1" applyAlignment="1">
      <alignment vertical="center"/>
    </xf>
    <xf numFmtId="3" fontId="43" fillId="6" borderId="0" xfId="0" applyNumberFormat="1" applyFont="1" applyFill="1" applyAlignment="1">
      <alignment vertical="center"/>
    </xf>
    <xf numFmtId="3" fontId="43" fillId="6" borderId="16" xfId="0" applyNumberFormat="1" applyFont="1" applyFill="1" applyBorder="1" applyAlignment="1">
      <alignment vertical="center"/>
    </xf>
    <xf numFmtId="3" fontId="43" fillId="6" borderId="29" xfId="0" applyNumberFormat="1" applyFont="1" applyFill="1" applyBorder="1" applyAlignment="1">
      <alignment vertical="center"/>
    </xf>
    <xf numFmtId="3" fontId="43" fillId="6" borderId="30" xfId="0" applyNumberFormat="1" applyFont="1" applyFill="1" applyBorder="1" applyAlignment="1">
      <alignment vertical="center"/>
    </xf>
    <xf numFmtId="3" fontId="43" fillId="6" borderId="71" xfId="0" applyNumberFormat="1" applyFont="1" applyFill="1" applyBorder="1" applyAlignment="1">
      <alignment vertical="center"/>
    </xf>
    <xf numFmtId="3" fontId="42" fillId="6" borderId="27" xfId="0" applyNumberFormat="1" applyFont="1" applyFill="1" applyBorder="1"/>
    <xf numFmtId="3" fontId="42" fillId="6" borderId="28" xfId="0" applyNumberFormat="1" applyFont="1" applyFill="1" applyBorder="1"/>
    <xf numFmtId="3" fontId="42" fillId="6" borderId="33" xfId="0" applyNumberFormat="1" applyFont="1" applyFill="1" applyBorder="1"/>
    <xf numFmtId="3" fontId="42" fillId="6" borderId="13" xfId="0" applyNumberFormat="1" applyFont="1" applyFill="1" applyBorder="1"/>
    <xf numFmtId="3" fontId="42" fillId="6" borderId="0" xfId="0" applyNumberFormat="1" applyFont="1" applyFill="1"/>
    <xf numFmtId="3" fontId="42" fillId="6" borderId="16" xfId="0" applyNumberFormat="1" applyFont="1" applyFill="1" applyBorder="1"/>
    <xf numFmtId="3" fontId="46" fillId="6" borderId="27" xfId="0" applyNumberFormat="1" applyFont="1" applyFill="1" applyBorder="1" applyAlignment="1">
      <alignment vertical="center"/>
    </xf>
    <xf numFmtId="3" fontId="46" fillId="6" borderId="28" xfId="0" applyNumberFormat="1" applyFont="1" applyFill="1" applyBorder="1" applyAlignment="1">
      <alignment vertical="center"/>
    </xf>
    <xf numFmtId="3" fontId="46" fillId="6" borderId="33" xfId="0" applyNumberFormat="1" applyFont="1" applyFill="1" applyBorder="1" applyAlignment="1">
      <alignment vertical="center"/>
    </xf>
    <xf numFmtId="3" fontId="46" fillId="6" borderId="13" xfId="0" applyNumberFormat="1" applyFont="1" applyFill="1" applyBorder="1" applyAlignment="1">
      <alignment vertical="center"/>
    </xf>
    <xf numFmtId="3" fontId="46" fillId="6" borderId="0" xfId="0" applyNumberFormat="1" applyFont="1" applyFill="1" applyAlignment="1">
      <alignment vertical="center"/>
    </xf>
    <xf numFmtId="3" fontId="46" fillId="6" borderId="16" xfId="0" applyNumberFormat="1" applyFont="1" applyFill="1" applyBorder="1" applyAlignment="1">
      <alignment vertical="center"/>
    </xf>
    <xf numFmtId="0" fontId="30" fillId="6" borderId="0" xfId="0" applyFont="1" applyFill="1" applyAlignment="1">
      <alignment vertical="center"/>
    </xf>
    <xf numFmtId="0" fontId="30" fillId="6" borderId="16" xfId="0" applyFont="1" applyFill="1" applyBorder="1" applyAlignment="1">
      <alignment vertical="center"/>
    </xf>
    <xf numFmtId="3" fontId="43" fillId="6" borderId="13" xfId="0" applyNumberFormat="1" applyFont="1" applyFill="1" applyBorder="1" applyAlignment="1" applyProtection="1">
      <alignment vertical="center" wrapText="1"/>
      <protection locked="0"/>
    </xf>
    <xf numFmtId="3" fontId="43" fillId="6" borderId="0" xfId="0" applyNumberFormat="1" applyFont="1" applyFill="1" applyAlignment="1" applyProtection="1">
      <alignment vertical="center" wrapText="1"/>
      <protection locked="0"/>
    </xf>
    <xf numFmtId="3" fontId="43" fillId="6" borderId="16" xfId="0" applyNumberFormat="1" applyFont="1" applyFill="1" applyBorder="1" applyAlignment="1" applyProtection="1">
      <alignment vertical="center" wrapText="1"/>
      <protection locked="0"/>
    </xf>
    <xf numFmtId="3" fontId="5" fillId="2" borderId="66" xfId="0" applyNumberFormat="1" applyFont="1" applyFill="1" applyBorder="1" applyAlignment="1" applyProtection="1">
      <alignment vertical="center"/>
      <protection locked="0"/>
    </xf>
    <xf numFmtId="0" fontId="14" fillId="0" borderId="0" xfId="0" applyFont="1" applyAlignment="1">
      <alignment vertical="center"/>
    </xf>
    <xf numFmtId="0" fontId="14" fillId="0" borderId="14" xfId="0" applyFont="1" applyBorder="1" applyAlignment="1">
      <alignment vertical="center"/>
    </xf>
    <xf numFmtId="0" fontId="14" fillId="0" borderId="16" xfId="0" applyFont="1" applyBorder="1" applyAlignment="1">
      <alignment vertical="center"/>
    </xf>
    <xf numFmtId="3" fontId="9" fillId="2" borderId="52" xfId="0" applyNumberFormat="1" applyFont="1" applyFill="1" applyBorder="1" applyAlignment="1" applyProtection="1">
      <alignment vertical="center"/>
      <protection locked="0"/>
    </xf>
    <xf numFmtId="0" fontId="15" fillId="0" borderId="25" xfId="0" applyFont="1" applyBorder="1" applyAlignment="1">
      <alignment vertical="center"/>
    </xf>
    <xf numFmtId="0" fontId="15" fillId="0" borderId="23" xfId="0" applyFont="1" applyBorder="1" applyAlignment="1">
      <alignment vertical="center"/>
    </xf>
    <xf numFmtId="3" fontId="4" fillId="2" borderId="10" xfId="0" applyNumberFormat="1" applyFont="1" applyFill="1" applyBorder="1" applyAlignment="1" applyProtection="1">
      <alignment vertical="center" wrapText="1"/>
      <protection locked="0"/>
    </xf>
    <xf numFmtId="3" fontId="43" fillId="0" borderId="13" xfId="0" applyNumberFormat="1" applyFont="1" applyBorder="1" applyAlignment="1" applyProtection="1">
      <alignment vertical="center" wrapText="1"/>
      <protection locked="0"/>
    </xf>
    <xf numFmtId="3" fontId="43" fillId="0" borderId="0" xfId="0" applyNumberFormat="1" applyFont="1" applyAlignment="1" applyProtection="1">
      <alignment vertical="center" wrapText="1"/>
      <protection locked="0"/>
    </xf>
    <xf numFmtId="3" fontId="43" fillId="0" borderId="16" xfId="0" applyNumberFormat="1" applyFont="1" applyBorder="1" applyAlignment="1" applyProtection="1">
      <alignment vertical="center" wrapText="1"/>
      <protection locked="0"/>
    </xf>
    <xf numFmtId="3" fontId="5" fillId="2" borderId="52" xfId="0" applyNumberFormat="1" applyFont="1" applyFill="1" applyBorder="1" applyAlignment="1" applyProtection="1">
      <alignment vertical="center"/>
      <protection locked="0"/>
    </xf>
    <xf numFmtId="0" fontId="14" fillId="0" borderId="25" xfId="0" applyFont="1" applyBorder="1" applyAlignment="1">
      <alignment vertical="center"/>
    </xf>
    <xf numFmtId="0" fontId="14" fillId="0" borderId="26" xfId="0" applyFont="1" applyBorder="1" applyAlignment="1">
      <alignment vertical="center"/>
    </xf>
    <xf numFmtId="0" fontId="27" fillId="6" borderId="0" xfId="0" applyFont="1" applyFill="1" applyAlignment="1">
      <alignment vertical="center"/>
    </xf>
    <xf numFmtId="0" fontId="27" fillId="6" borderId="16" xfId="0" applyFont="1" applyFill="1" applyBorder="1" applyAlignment="1">
      <alignment vertical="center"/>
    </xf>
    <xf numFmtId="0" fontId="28" fillId="6" borderId="30" xfId="0" applyFont="1" applyFill="1" applyBorder="1" applyAlignment="1">
      <alignment vertical="center"/>
    </xf>
    <xf numFmtId="0" fontId="28" fillId="6" borderId="71" xfId="0" applyFont="1" applyFill="1" applyBorder="1" applyAlignment="1">
      <alignment vertical="center"/>
    </xf>
    <xf numFmtId="0" fontId="28" fillId="6" borderId="0" xfId="0" applyFont="1" applyFill="1"/>
    <xf numFmtId="0" fontId="28" fillId="6" borderId="16" xfId="0" applyFont="1" applyFill="1" applyBorder="1"/>
    <xf numFmtId="3" fontId="43" fillId="6" borderId="29" xfId="0" applyNumberFormat="1" applyFont="1" applyFill="1" applyBorder="1"/>
    <xf numFmtId="0" fontId="28" fillId="6" borderId="30" xfId="0" applyFont="1" applyFill="1" applyBorder="1"/>
    <xf numFmtId="0" fontId="28" fillId="6" borderId="71" xfId="0" applyFont="1" applyFill="1" applyBorder="1"/>
    <xf numFmtId="0" fontId="44" fillId="6" borderId="0" xfId="0" applyFont="1" applyFill="1" applyAlignment="1">
      <alignment vertical="center"/>
    </xf>
    <xf numFmtId="0" fontId="44" fillId="6" borderId="16" xfId="0" applyFont="1" applyFill="1" applyBorder="1" applyAlignment="1">
      <alignment vertical="center"/>
    </xf>
    <xf numFmtId="0" fontId="45" fillId="6" borderId="30" xfId="0" applyFont="1" applyFill="1" applyBorder="1" applyAlignment="1">
      <alignment vertical="center"/>
    </xf>
    <xf numFmtId="0" fontId="45" fillId="6" borderId="71" xfId="0" applyFont="1" applyFill="1" applyBorder="1" applyAlignment="1">
      <alignment vertical="center"/>
    </xf>
    <xf numFmtId="3" fontId="5" fillId="0" borderId="50" xfId="0" applyNumberFormat="1" applyFont="1" applyBorder="1" applyAlignment="1">
      <alignment vertical="center" wrapText="1"/>
    </xf>
    <xf numFmtId="3" fontId="31" fillId="0" borderId="72" xfId="0" applyNumberFormat="1" applyFont="1" applyBorder="1" applyAlignment="1">
      <alignment vertical="center"/>
    </xf>
    <xf numFmtId="3" fontId="31" fillId="0" borderId="0" xfId="0" applyNumberFormat="1" applyFont="1" applyAlignment="1">
      <alignment vertical="center"/>
    </xf>
    <xf numFmtId="3" fontId="32" fillId="0" borderId="52" xfId="0" applyNumberFormat="1" applyFont="1" applyBorder="1" applyAlignment="1">
      <alignment vertical="center"/>
    </xf>
    <xf numFmtId="3" fontId="32" fillId="0" borderId="25" xfId="0" applyNumberFormat="1" applyFont="1" applyBorder="1" applyAlignment="1">
      <alignment vertical="center"/>
    </xf>
    <xf numFmtId="3" fontId="32" fillId="0" borderId="26" xfId="0" applyNumberFormat="1" applyFont="1" applyBorder="1" applyAlignment="1">
      <alignment vertical="center"/>
    </xf>
    <xf numFmtId="3" fontId="43" fillId="6" borderId="13" xfId="0" applyNumberFormat="1" applyFont="1" applyFill="1" applyBorder="1" applyAlignment="1" applyProtection="1">
      <alignment vertical="center"/>
      <protection locked="0"/>
    </xf>
    <xf numFmtId="3" fontId="43" fillId="6" borderId="0" xfId="0" applyNumberFormat="1" applyFont="1" applyFill="1" applyAlignment="1" applyProtection="1">
      <alignment vertical="center"/>
      <protection locked="0"/>
    </xf>
    <xf numFmtId="0" fontId="28" fillId="6" borderId="0" xfId="0" applyFont="1" applyFill="1" applyAlignment="1">
      <alignment vertical="center"/>
    </xf>
    <xf numFmtId="0" fontId="28" fillId="6" borderId="16" xfId="0" applyFont="1" applyFill="1" applyBorder="1" applyAlignment="1">
      <alignment vertical="center"/>
    </xf>
    <xf numFmtId="3" fontId="43" fillId="6" borderId="29" xfId="0" applyNumberFormat="1" applyFont="1" applyFill="1" applyBorder="1" applyAlignment="1" applyProtection="1">
      <alignment vertical="center"/>
      <protection locked="0"/>
    </xf>
    <xf numFmtId="3" fontId="43" fillId="6" borderId="30" xfId="0" applyNumberFormat="1" applyFont="1" applyFill="1" applyBorder="1" applyAlignment="1" applyProtection="1">
      <alignment vertical="center"/>
      <protection locked="0"/>
    </xf>
    <xf numFmtId="0" fontId="27" fillId="6" borderId="30" xfId="0" applyFont="1" applyFill="1" applyBorder="1" applyAlignment="1">
      <alignment vertical="center"/>
    </xf>
    <xf numFmtId="0" fontId="27" fillId="6" borderId="71" xfId="0" applyFont="1" applyFill="1" applyBorder="1" applyAlignment="1">
      <alignment vertical="center"/>
    </xf>
    <xf numFmtId="0" fontId="0" fillId="0" borderId="14" xfId="0" applyBorder="1" applyAlignment="1">
      <alignment vertical="center"/>
    </xf>
    <xf numFmtId="0" fontId="28" fillId="6" borderId="30" xfId="0" applyFont="1" applyFill="1" applyBorder="1" applyAlignment="1">
      <alignment vertical="center" wrapText="1"/>
    </xf>
    <xf numFmtId="0" fontId="28" fillId="6" borderId="71" xfId="0" applyFont="1" applyFill="1" applyBorder="1" applyAlignment="1">
      <alignment vertical="center" wrapText="1"/>
    </xf>
    <xf numFmtId="0" fontId="30" fillId="6" borderId="30" xfId="0" applyFont="1" applyFill="1" applyBorder="1" applyAlignment="1">
      <alignment vertical="center"/>
    </xf>
    <xf numFmtId="0" fontId="30" fillId="6" borderId="71" xfId="0" applyFont="1" applyFill="1" applyBorder="1" applyAlignment="1">
      <alignment vertical="center"/>
    </xf>
    <xf numFmtId="3" fontId="9" fillId="0" borderId="21" xfId="0" applyNumberFormat="1" applyFont="1" applyBorder="1" applyAlignment="1">
      <alignment vertical="center"/>
    </xf>
    <xf numFmtId="3" fontId="32" fillId="0" borderId="39" xfId="0" applyNumberFormat="1" applyFont="1" applyBorder="1" applyAlignment="1">
      <alignment vertical="center"/>
    </xf>
    <xf numFmtId="3" fontId="32" fillId="0" borderId="34" xfId="0" applyNumberFormat="1" applyFont="1" applyBorder="1" applyAlignment="1">
      <alignment vertical="center"/>
    </xf>
    <xf numFmtId="3" fontId="41" fillId="2" borderId="73" xfId="0" applyNumberFormat="1" applyFont="1" applyFill="1" applyBorder="1" applyAlignment="1" applyProtection="1">
      <alignment horizontal="right" vertical="center"/>
      <protection locked="0"/>
    </xf>
    <xf numFmtId="1" fontId="9" fillId="2" borderId="35" xfId="0" applyNumberFormat="1" applyFont="1" applyFill="1" applyBorder="1" applyAlignment="1" applyProtection="1">
      <alignment horizontal="center" vertical="center"/>
      <protection locked="0"/>
    </xf>
    <xf numFmtId="3" fontId="5" fillId="6" borderId="66" xfId="0" applyNumberFormat="1" applyFont="1" applyFill="1" applyBorder="1" applyAlignment="1" applyProtection="1">
      <alignment vertical="center"/>
      <protection locked="0"/>
    </xf>
    <xf numFmtId="0" fontId="14" fillId="6" borderId="0" xfId="0" applyFont="1" applyFill="1" applyAlignment="1">
      <alignment vertical="center"/>
    </xf>
    <xf numFmtId="0" fontId="14" fillId="6" borderId="14" xfId="0" applyFont="1" applyFill="1" applyBorder="1" applyAlignment="1">
      <alignment vertical="center"/>
    </xf>
    <xf numFmtId="3" fontId="9" fillId="6" borderId="52" xfId="0" applyNumberFormat="1" applyFont="1" applyFill="1" applyBorder="1" applyAlignment="1" applyProtection="1">
      <alignment vertical="center"/>
      <protection locked="0"/>
    </xf>
    <xf numFmtId="0" fontId="15" fillId="6" borderId="25" xfId="0" applyFont="1" applyFill="1" applyBorder="1" applyAlignment="1">
      <alignment vertical="center"/>
    </xf>
    <xf numFmtId="0" fontId="15" fillId="6" borderId="23" xfId="0" applyFont="1" applyFill="1" applyBorder="1" applyAlignment="1">
      <alignment vertical="center"/>
    </xf>
    <xf numFmtId="0" fontId="14" fillId="6" borderId="16" xfId="0" applyFont="1" applyFill="1" applyBorder="1" applyAlignment="1">
      <alignment vertical="center"/>
    </xf>
    <xf numFmtId="0" fontId="1" fillId="6" borderId="52" xfId="0" applyFont="1" applyFill="1" applyBorder="1"/>
    <xf numFmtId="0" fontId="1" fillId="6" borderId="25" xfId="0" applyFont="1" applyFill="1" applyBorder="1"/>
    <xf numFmtId="1" fontId="1" fillId="6" borderId="16" xfId="0" applyNumberFormat="1" applyFont="1" applyFill="1" applyBorder="1" applyAlignment="1" applyProtection="1">
      <alignment horizontal="right" vertical="center"/>
      <protection locked="0"/>
    </xf>
    <xf numFmtId="3" fontId="9" fillId="2" borderId="27" xfId="0" applyNumberFormat="1" applyFont="1" applyFill="1" applyBorder="1" applyAlignment="1" applyProtection="1">
      <alignment vertical="center"/>
      <protection locked="0"/>
    </xf>
    <xf numFmtId="0" fontId="14" fillId="0" borderId="28" xfId="0" applyFont="1" applyBorder="1" applyAlignment="1">
      <alignment vertical="center"/>
    </xf>
    <xf numFmtId="3" fontId="5" fillId="2" borderId="72" xfId="0" applyNumberFormat="1" applyFont="1" applyFill="1" applyBorder="1" applyAlignment="1" applyProtection="1">
      <alignment vertical="center"/>
      <protection locked="0"/>
    </xf>
    <xf numFmtId="0" fontId="14" fillId="0" borderId="33" xfId="0" applyFont="1" applyBorder="1" applyAlignment="1">
      <alignment vertical="center"/>
    </xf>
    <xf numFmtId="3" fontId="5" fillId="0" borderId="62" xfId="0" applyNumberFormat="1" applyFont="1" applyBorder="1" applyAlignment="1">
      <alignment horizontal="center" vertical="center"/>
    </xf>
    <xf numFmtId="0" fontId="49" fillId="0" borderId="0" xfId="0" applyFont="1"/>
    <xf numFmtId="0" fontId="0" fillId="6" borderId="77" xfId="0" applyFill="1" applyBorder="1"/>
    <xf numFmtId="0" fontId="0" fillId="6" borderId="78" xfId="0" applyFill="1" applyBorder="1"/>
    <xf numFmtId="0" fontId="0" fillId="6" borderId="79" xfId="0" applyFill="1" applyBorder="1"/>
    <xf numFmtId="0" fontId="0" fillId="6" borderId="0" xfId="0" applyFill="1"/>
    <xf numFmtId="0" fontId="0" fillId="6" borderId="80" xfId="0" applyFill="1" applyBorder="1"/>
    <xf numFmtId="0" fontId="0" fillId="6" borderId="80" xfId="0" applyFill="1" applyBorder="1" applyAlignment="1">
      <alignment vertical="top"/>
    </xf>
    <xf numFmtId="0" fontId="0" fillId="6" borderId="0" xfId="0" applyFill="1" applyAlignment="1">
      <alignment vertical="top"/>
    </xf>
    <xf numFmtId="0" fontId="0" fillId="6" borderId="79" xfId="0" applyFill="1" applyBorder="1" applyAlignment="1">
      <alignment vertical="top"/>
    </xf>
    <xf numFmtId="0" fontId="52" fillId="6" borderId="0" xfId="0" applyFont="1" applyFill="1" applyAlignment="1">
      <alignment wrapText="1"/>
    </xf>
    <xf numFmtId="0" fontId="53" fillId="6" borderId="0" xfId="0" applyFont="1" applyFill="1" applyAlignment="1">
      <alignment wrapText="1"/>
    </xf>
    <xf numFmtId="0" fontId="54" fillId="6" borderId="0" xfId="0" applyFont="1" applyFill="1" applyAlignment="1">
      <alignment wrapText="1"/>
    </xf>
    <xf numFmtId="0" fontId="56" fillId="6" borderId="0" xfId="2" applyFont="1" applyFill="1" applyAlignment="1">
      <alignment wrapText="1"/>
    </xf>
    <xf numFmtId="0" fontId="55" fillId="6" borderId="0" xfId="2" applyFill="1" applyAlignment="1">
      <alignment wrapText="1"/>
    </xf>
    <xf numFmtId="0" fontId="0" fillId="6" borderId="0" xfId="0" applyFill="1" applyAlignment="1">
      <alignment wrapText="1"/>
    </xf>
    <xf numFmtId="0" fontId="57" fillId="6" borderId="0" xfId="0" applyFont="1" applyFill="1"/>
    <xf numFmtId="0" fontId="0" fillId="6" borderId="0" xfId="0" quotePrefix="1" applyFill="1"/>
    <xf numFmtId="0" fontId="30" fillId="0" borderId="0" xfId="0" applyFont="1" applyAlignment="1">
      <alignment wrapText="1"/>
    </xf>
    <xf numFmtId="0" fontId="50" fillId="6" borderId="0" xfId="0" applyFont="1" applyFill="1" applyAlignment="1">
      <alignment vertical="center"/>
    </xf>
    <xf numFmtId="0" fontId="51" fillId="6" borderId="0" xfId="0" applyFont="1" applyFill="1" applyAlignment="1">
      <alignment wrapText="1"/>
    </xf>
    <xf numFmtId="0" fontId="55" fillId="6" borderId="0" xfId="2" applyFill="1"/>
    <xf numFmtId="0" fontId="55" fillId="6" borderId="0" xfId="2" quotePrefix="1" applyFill="1"/>
    <xf numFmtId="0" fontId="50" fillId="7" borderId="0" xfId="0" applyFont="1" applyFill="1" applyAlignment="1">
      <alignment horizontal="center" vertical="center"/>
    </xf>
    <xf numFmtId="0" fontId="50" fillId="7" borderId="0" xfId="0" applyFont="1" applyFill="1" applyAlignment="1">
      <alignment vertical="center"/>
    </xf>
    <xf numFmtId="3" fontId="58" fillId="6" borderId="13" xfId="0" applyNumberFormat="1" applyFont="1" applyFill="1" applyBorder="1" applyAlignment="1">
      <alignment vertical="center"/>
    </xf>
    <xf numFmtId="3" fontId="58" fillId="6" borderId="13" xfId="0" applyNumberFormat="1" applyFont="1" applyFill="1" applyBorder="1"/>
    <xf numFmtId="3" fontId="58" fillId="6" borderId="13" xfId="0" applyNumberFormat="1" applyFont="1" applyFill="1" applyBorder="1" applyAlignment="1" applyProtection="1">
      <alignment vertical="center"/>
      <protection locked="0"/>
    </xf>
    <xf numFmtId="0" fontId="0" fillId="6" borderId="81" xfId="0" applyFill="1" applyBorder="1"/>
    <xf numFmtId="0" fontId="0" fillId="6" borderId="81" xfId="0" applyFill="1" applyBorder="1" applyAlignment="1">
      <alignment wrapText="1"/>
    </xf>
    <xf numFmtId="0" fontId="0" fillId="6" borderId="82" xfId="0" applyFill="1" applyBorder="1"/>
    <xf numFmtId="3" fontId="5" fillId="0" borderId="85" xfId="0" applyNumberFormat="1" applyFont="1" applyBorder="1" applyAlignment="1">
      <alignment vertical="center"/>
    </xf>
    <xf numFmtId="3" fontId="33" fillId="0" borderId="84" xfId="0" applyNumberFormat="1" applyFont="1" applyBorder="1" applyAlignment="1">
      <alignment horizontal="right" vertical="center"/>
    </xf>
    <xf numFmtId="3" fontId="5" fillId="0" borderId="86" xfId="0" applyNumberFormat="1" applyFont="1" applyBorder="1" applyAlignment="1">
      <alignment horizontal="center" vertical="center"/>
    </xf>
    <xf numFmtId="3" fontId="4" fillId="0" borderId="84" xfId="1" applyNumberFormat="1" applyFont="1" applyBorder="1" applyAlignment="1" applyProtection="1">
      <alignment horizontal="right" vertical="center"/>
      <protection locked="0"/>
    </xf>
    <xf numFmtId="3" fontId="9" fillId="0" borderId="37" xfId="0" applyNumberFormat="1" applyFont="1" applyBorder="1" applyAlignment="1" applyProtection="1">
      <alignment horizontal="left" vertical="center"/>
      <protection locked="0"/>
    </xf>
    <xf numFmtId="3" fontId="9" fillId="0" borderId="25" xfId="0" applyNumberFormat="1" applyFont="1" applyBorder="1" applyAlignment="1" applyProtection="1">
      <alignment horizontal="left" vertical="center"/>
      <protection locked="0"/>
    </xf>
    <xf numFmtId="3" fontId="9" fillId="0" borderId="36" xfId="0" applyNumberFormat="1" applyFont="1" applyBorder="1" applyAlignment="1" applyProtection="1">
      <alignment horizontal="left" vertical="center"/>
      <protection locked="0"/>
    </xf>
    <xf numFmtId="3" fontId="9" fillId="0" borderId="88" xfId="0" applyNumberFormat="1" applyFont="1" applyBorder="1" applyAlignment="1" applyProtection="1">
      <alignment horizontal="left" vertical="center"/>
      <protection locked="0"/>
    </xf>
    <xf numFmtId="3" fontId="9" fillId="2" borderId="36" xfId="0" applyNumberFormat="1" applyFont="1" applyFill="1" applyBorder="1" applyAlignment="1" applyProtection="1">
      <alignment vertical="center"/>
      <protection locked="0"/>
    </xf>
    <xf numFmtId="3" fontId="9" fillId="2" borderId="37" xfId="0" applyNumberFormat="1" applyFont="1" applyFill="1" applyBorder="1" applyAlignment="1" applyProtection="1">
      <alignment vertical="center"/>
      <protection locked="0"/>
    </xf>
    <xf numFmtId="3" fontId="9" fillId="2" borderId="89" xfId="0" applyNumberFormat="1" applyFont="1" applyFill="1" applyBorder="1" applyAlignment="1" applyProtection="1">
      <alignment vertical="center"/>
      <protection locked="0"/>
    </xf>
    <xf numFmtId="3" fontId="9" fillId="2" borderId="88" xfId="0" applyNumberFormat="1" applyFont="1" applyFill="1" applyBorder="1" applyAlignment="1" applyProtection="1">
      <alignment vertical="center"/>
      <protection locked="0"/>
    </xf>
    <xf numFmtId="3" fontId="9" fillId="2" borderId="44" xfId="0" applyNumberFormat="1" applyFont="1" applyFill="1" applyBorder="1" applyAlignment="1" applyProtection="1">
      <alignment vertical="center"/>
      <protection locked="0"/>
    </xf>
    <xf numFmtId="3" fontId="32" fillId="0" borderId="36" xfId="0" applyNumberFormat="1" applyFont="1" applyBorder="1" applyAlignment="1" applyProtection="1">
      <alignment horizontal="left" vertical="center"/>
      <protection locked="0"/>
    </xf>
    <xf numFmtId="3" fontId="32" fillId="0" borderId="37" xfId="0" applyNumberFormat="1" applyFont="1" applyBorder="1" applyAlignment="1" applyProtection="1">
      <alignment horizontal="left" vertical="center"/>
      <protection locked="0"/>
    </xf>
    <xf numFmtId="3" fontId="32" fillId="0" borderId="25" xfId="0" applyNumberFormat="1" applyFont="1" applyBorder="1" applyAlignment="1" applyProtection="1">
      <alignment horizontal="left" vertical="center"/>
      <protection locked="0"/>
    </xf>
    <xf numFmtId="3" fontId="32" fillId="0" borderId="36" xfId="0" applyNumberFormat="1" applyFont="1" applyBorder="1" applyAlignment="1" applyProtection="1">
      <alignment vertical="center"/>
      <protection locked="0"/>
    </xf>
    <xf numFmtId="3" fontId="32" fillId="0" borderId="37" xfId="0" applyNumberFormat="1" applyFont="1" applyBorder="1" applyAlignment="1" applyProtection="1">
      <alignment vertical="center"/>
      <protection locked="0"/>
    </xf>
    <xf numFmtId="3" fontId="32" fillId="0" borderId="37" xfId="0" applyNumberFormat="1" applyFont="1" applyBorder="1" applyAlignment="1">
      <alignment vertical="center"/>
    </xf>
    <xf numFmtId="3" fontId="32" fillId="0" borderId="30" xfId="0" applyNumberFormat="1" applyFont="1" applyBorder="1" applyAlignment="1">
      <alignment vertical="center"/>
    </xf>
    <xf numFmtId="3" fontId="9" fillId="0" borderId="44" xfId="0" applyNumberFormat="1" applyFont="1" applyBorder="1" applyAlignment="1" applyProtection="1">
      <alignment vertical="center"/>
      <protection locked="0"/>
    </xf>
    <xf numFmtId="3" fontId="9" fillId="0" borderId="37" xfId="0" applyNumberFormat="1" applyFont="1" applyBorder="1" applyAlignment="1" applyProtection="1">
      <alignment vertical="center"/>
      <protection locked="0"/>
    </xf>
    <xf numFmtId="3" fontId="9" fillId="0" borderId="37" xfId="0" applyNumberFormat="1" applyFont="1" applyBorder="1" applyAlignment="1">
      <alignment vertical="center"/>
    </xf>
    <xf numFmtId="3" fontId="9" fillId="0" borderId="25" xfId="0" applyNumberFormat="1" applyFont="1" applyBorder="1" applyAlignment="1">
      <alignment vertical="center"/>
    </xf>
    <xf numFmtId="3" fontId="9" fillId="0" borderId="30" xfId="0" applyNumberFormat="1" applyFont="1" applyBorder="1" applyAlignment="1">
      <alignment vertical="center"/>
    </xf>
    <xf numFmtId="3" fontId="9" fillId="0" borderId="92" xfId="0" applyNumberFormat="1" applyFont="1" applyBorder="1" applyAlignment="1">
      <alignment vertical="center"/>
    </xf>
    <xf numFmtId="3" fontId="4" fillId="0" borderId="90" xfId="0" applyNumberFormat="1" applyFont="1" applyBorder="1" applyAlignment="1">
      <alignment vertical="center"/>
    </xf>
    <xf numFmtId="3" fontId="4" fillId="0" borderId="91" xfId="0" applyNumberFormat="1" applyFont="1" applyBorder="1" applyAlignment="1">
      <alignment vertical="center"/>
    </xf>
    <xf numFmtId="3" fontId="9" fillId="0" borderId="36" xfId="0" applyNumberFormat="1" applyFont="1" applyBorder="1" applyAlignment="1" applyProtection="1">
      <alignment vertical="center"/>
      <protection locked="0"/>
    </xf>
    <xf numFmtId="3" fontId="5" fillId="0" borderId="85" xfId="0" applyNumberFormat="1" applyFont="1" applyBorder="1" applyAlignment="1">
      <alignment vertical="center" wrapText="1"/>
    </xf>
    <xf numFmtId="3" fontId="9" fillId="0" borderId="25" xfId="0" applyNumberFormat="1" applyFont="1" applyBorder="1" applyAlignment="1" applyProtection="1">
      <alignment vertical="center"/>
      <protection locked="0"/>
    </xf>
    <xf numFmtId="3" fontId="9" fillId="0" borderId="30" xfId="0" applyNumberFormat="1" applyFont="1" applyBorder="1" applyAlignment="1" applyProtection="1">
      <alignment vertical="center"/>
      <protection locked="0"/>
    </xf>
    <xf numFmtId="3" fontId="5" fillId="0" borderId="96" xfId="0" applyNumberFormat="1" applyFont="1" applyBorder="1" applyAlignment="1">
      <alignment horizontal="center" vertical="center"/>
    </xf>
    <xf numFmtId="3" fontId="9" fillId="0" borderId="44" xfId="0" applyNumberFormat="1" applyFont="1" applyBorder="1" applyAlignment="1" applyProtection="1">
      <alignment horizontal="left" vertical="center"/>
      <protection locked="0"/>
    </xf>
    <xf numFmtId="3" fontId="5" fillId="0" borderId="97" xfId="0" applyNumberFormat="1" applyFont="1" applyBorder="1" applyAlignment="1">
      <alignment vertical="center"/>
    </xf>
    <xf numFmtId="3" fontId="9" fillId="0" borderId="98" xfId="0" applyNumberFormat="1" applyFont="1" applyBorder="1" applyAlignment="1" applyProtection="1">
      <alignment vertical="center"/>
      <protection locked="0"/>
    </xf>
    <xf numFmtId="3" fontId="9" fillId="0" borderId="99" xfId="0" applyNumberFormat="1" applyFont="1" applyBorder="1" applyAlignment="1" applyProtection="1">
      <alignment vertical="center"/>
      <protection locked="0"/>
    </xf>
    <xf numFmtId="1" fontId="5" fillId="0" borderId="97" xfId="0" applyNumberFormat="1" applyFont="1" applyBorder="1" applyAlignment="1" applyProtection="1">
      <alignment horizontal="left" vertical="center"/>
      <protection locked="0"/>
    </xf>
    <xf numFmtId="3" fontId="9" fillId="0" borderId="98" xfId="0" applyNumberFormat="1" applyFont="1" applyBorder="1" applyAlignment="1" applyProtection="1">
      <alignment horizontal="left" vertical="center"/>
      <protection locked="0"/>
    </xf>
    <xf numFmtId="3" fontId="9" fillId="0" borderId="99" xfId="0" applyNumberFormat="1" applyFont="1" applyBorder="1" applyAlignment="1" applyProtection="1">
      <alignment horizontal="left" vertical="center"/>
      <protection locked="0"/>
    </xf>
    <xf numFmtId="3" fontId="4" fillId="0" borderId="100" xfId="1" applyNumberFormat="1" applyFont="1" applyBorder="1" applyAlignment="1" applyProtection="1">
      <alignment horizontal="right" vertical="center"/>
      <protection locked="0"/>
    </xf>
    <xf numFmtId="3" fontId="4" fillId="0" borderId="101" xfId="1" applyNumberFormat="1" applyFont="1" applyBorder="1" applyAlignment="1" applyProtection="1">
      <alignment horizontal="right" vertical="center"/>
      <protection locked="0"/>
    </xf>
    <xf numFmtId="3" fontId="4" fillId="0" borderId="100" xfId="0" applyNumberFormat="1" applyFont="1" applyBorder="1" applyAlignment="1">
      <alignment vertical="center"/>
    </xf>
    <xf numFmtId="3" fontId="4" fillId="0" borderId="101" xfId="0" applyNumberFormat="1" applyFont="1" applyBorder="1" applyAlignment="1">
      <alignment vertical="center"/>
    </xf>
    <xf numFmtId="3" fontId="4" fillId="0" borderId="103" xfId="0" applyNumberFormat="1" applyFont="1" applyBorder="1" applyAlignment="1">
      <alignment vertical="center"/>
    </xf>
    <xf numFmtId="3" fontId="4" fillId="0" borderId="102" xfId="0" applyNumberFormat="1" applyFont="1" applyBorder="1" applyAlignment="1">
      <alignment vertical="center"/>
    </xf>
    <xf numFmtId="3" fontId="5" fillId="0" borderId="50" xfId="0" applyNumberFormat="1" applyFont="1" applyBorder="1" applyAlignment="1">
      <alignment horizontal="left" vertical="top"/>
    </xf>
    <xf numFmtId="3" fontId="4" fillId="0" borderId="50" xfId="0" applyNumberFormat="1" applyFont="1" applyBorder="1" applyAlignment="1">
      <alignment horizontal="left" vertical="top"/>
    </xf>
    <xf numFmtId="3" fontId="4" fillId="0" borderId="26" xfId="0" applyNumberFormat="1" applyFont="1" applyBorder="1" applyAlignment="1">
      <alignment vertical="center"/>
    </xf>
    <xf numFmtId="0" fontId="5" fillId="0" borderId="5" xfId="0" applyFont="1" applyBorder="1" applyAlignment="1" applyProtection="1">
      <alignment horizontal="left" vertical="center"/>
      <protection locked="0"/>
    </xf>
    <xf numFmtId="0" fontId="31" fillId="0" borderId="5" xfId="0" applyFont="1" applyBorder="1" applyAlignment="1" applyProtection="1">
      <alignment horizontal="left" vertical="center"/>
      <protection locked="0"/>
    </xf>
    <xf numFmtId="49" fontId="31" fillId="0" borderId="21" xfId="0" applyNumberFormat="1" applyFont="1" applyBorder="1" applyAlignment="1">
      <alignment horizontal="left" vertical="center"/>
    </xf>
    <xf numFmtId="0" fontId="5" fillId="0" borderId="13" xfId="0" quotePrefix="1" applyFont="1" applyBorder="1" applyAlignment="1" applyProtection="1">
      <alignment horizontal="left" vertical="center"/>
      <protection locked="0"/>
    </xf>
    <xf numFmtId="0" fontId="5" fillId="0" borderId="5" xfId="0" quotePrefix="1" applyFont="1" applyBorder="1" applyAlignment="1" applyProtection="1">
      <alignment horizontal="left" vertical="center"/>
      <protection locked="0"/>
    </xf>
    <xf numFmtId="0" fontId="5" fillId="2" borderId="43" xfId="0" applyFont="1" applyFill="1" applyBorder="1" applyAlignment="1" applyProtection="1">
      <alignment horizontal="left" vertical="center"/>
      <protection locked="0"/>
    </xf>
    <xf numFmtId="0" fontId="5" fillId="2" borderId="9" xfId="0" applyFont="1" applyFill="1" applyBorder="1" applyAlignment="1" applyProtection="1">
      <alignment horizontal="left" vertical="center"/>
      <protection locked="0"/>
    </xf>
    <xf numFmtId="3" fontId="5" fillId="0" borderId="15" xfId="0" applyNumberFormat="1" applyFont="1" applyBorder="1" applyAlignment="1">
      <alignment horizontal="left" vertical="center"/>
    </xf>
    <xf numFmtId="3" fontId="5" fillId="0" borderId="50" xfId="0" applyNumberFormat="1" applyFont="1" applyBorder="1" applyAlignment="1">
      <alignment horizontal="left" vertical="center"/>
    </xf>
    <xf numFmtId="3" fontId="5" fillId="0" borderId="35" xfId="0" applyNumberFormat="1" applyFont="1" applyBorder="1" applyAlignment="1">
      <alignment horizontal="center" vertical="center" wrapText="1"/>
    </xf>
    <xf numFmtId="3" fontId="5" fillId="0" borderId="87" xfId="0" applyNumberFormat="1" applyFont="1" applyBorder="1" applyAlignment="1">
      <alignment horizontal="center" vertical="center" wrapText="1"/>
    </xf>
    <xf numFmtId="3" fontId="41" fillId="0" borderId="87" xfId="0" applyNumberFormat="1" applyFont="1" applyBorder="1" applyAlignment="1">
      <alignment horizontal="center" vertical="center"/>
    </xf>
    <xf numFmtId="49" fontId="31" fillId="0" borderId="13" xfId="0" applyNumberFormat="1" applyFont="1" applyBorder="1" applyAlignment="1">
      <alignment horizontal="left" vertical="center"/>
    </xf>
    <xf numFmtId="3" fontId="4" fillId="2" borderId="37" xfId="0" applyNumberFormat="1" applyFont="1" applyFill="1" applyBorder="1" applyAlignment="1" applyProtection="1">
      <alignment vertical="center"/>
      <protection locked="0"/>
    </xf>
    <xf numFmtId="3" fontId="4" fillId="2" borderId="36" xfId="0" applyNumberFormat="1" applyFont="1" applyFill="1" applyBorder="1" applyAlignment="1" applyProtection="1">
      <alignment vertical="center"/>
      <protection locked="0"/>
    </xf>
    <xf numFmtId="0" fontId="59" fillId="0" borderId="0" xfId="0" applyFont="1" applyAlignment="1">
      <alignment horizontal="center"/>
    </xf>
    <xf numFmtId="3" fontId="31" fillId="0" borderId="39" xfId="0" applyNumberFormat="1" applyFont="1" applyBorder="1" applyAlignment="1">
      <alignment horizontal="center" vertical="center"/>
    </xf>
    <xf numFmtId="0" fontId="5" fillId="0" borderId="43" xfId="0" applyFont="1" applyBorder="1" applyAlignment="1">
      <alignment horizontal="left" vertical="center"/>
    </xf>
    <xf numFmtId="0" fontId="5" fillId="0" borderId="13" xfId="0" applyFont="1" applyBorder="1" applyAlignment="1">
      <alignment horizontal="left" vertical="center"/>
    </xf>
    <xf numFmtId="1" fontId="4" fillId="0" borderId="1" xfId="0" applyNumberFormat="1" applyFont="1" applyBorder="1" applyAlignment="1" applyProtection="1">
      <alignment horizontal="right" vertical="center"/>
      <protection locked="0"/>
    </xf>
    <xf numFmtId="3" fontId="6" fillId="0" borderId="0" xfId="0" applyNumberFormat="1" applyFont="1" applyAlignment="1" applyProtection="1">
      <alignment horizontal="right" vertical="top"/>
      <protection locked="0"/>
    </xf>
    <xf numFmtId="3" fontId="6" fillId="0" borderId="0" xfId="0" applyNumberFormat="1" applyFont="1" applyAlignment="1" applyProtection="1">
      <alignment vertical="top"/>
      <protection locked="0"/>
    </xf>
    <xf numFmtId="3" fontId="6" fillId="0" borderId="0" xfId="0" applyNumberFormat="1" applyFont="1" applyAlignment="1" applyProtection="1">
      <alignment horizontal="fill" vertical="top"/>
      <protection locked="0"/>
    </xf>
    <xf numFmtId="3" fontId="5" fillId="0" borderId="50" xfId="0" applyNumberFormat="1" applyFont="1" applyBorder="1" applyAlignment="1">
      <alignment horizontal="center" vertical="center" wrapText="1"/>
    </xf>
    <xf numFmtId="0" fontId="60" fillId="9" borderId="0" xfId="0" applyFont="1" applyFill="1" applyAlignment="1">
      <alignment vertical="center"/>
    </xf>
    <xf numFmtId="0" fontId="61" fillId="9" borderId="0" xfId="0" applyFont="1" applyFill="1" applyAlignment="1">
      <alignment vertical="center"/>
    </xf>
    <xf numFmtId="3" fontId="64" fillId="0" borderId="85" xfId="0" applyNumberFormat="1" applyFont="1" applyBorder="1" applyAlignment="1">
      <alignment horizontal="center" vertical="center"/>
    </xf>
    <xf numFmtId="3" fontId="63" fillId="0" borderId="75" xfId="1" applyNumberFormat="1" applyFont="1" applyBorder="1" applyAlignment="1">
      <alignment horizontal="center" vertical="center"/>
    </xf>
    <xf numFmtId="3" fontId="4" fillId="0" borderId="9" xfId="0" applyNumberFormat="1" applyFont="1" applyBorder="1" applyAlignment="1" applyProtection="1">
      <alignment vertical="center" wrapText="1"/>
      <protection locked="0"/>
    </xf>
    <xf numFmtId="3" fontId="4" fillId="0" borderId="9" xfId="0" applyNumberFormat="1" applyFont="1" applyBorder="1" applyAlignment="1" applyProtection="1">
      <alignment horizontal="left" vertical="center" wrapText="1"/>
      <protection locked="0"/>
    </xf>
    <xf numFmtId="3" fontId="9" fillId="0" borderId="27" xfId="0" applyNumberFormat="1" applyFont="1" applyBorder="1" applyAlignment="1" applyProtection="1">
      <alignment vertical="center"/>
      <protection locked="0"/>
    </xf>
    <xf numFmtId="3" fontId="4" fillId="0" borderId="5" xfId="0" applyNumberFormat="1" applyFont="1" applyBorder="1" applyAlignment="1" applyProtection="1">
      <alignment vertical="center"/>
      <protection locked="0"/>
    </xf>
    <xf numFmtId="3" fontId="4" fillId="0" borderId="13" xfId="0" applyNumberFormat="1" applyFont="1" applyBorder="1" applyAlignment="1" applyProtection="1">
      <alignment vertical="center"/>
      <protection locked="0"/>
    </xf>
    <xf numFmtId="3" fontId="5" fillId="0" borderId="17" xfId="0" applyNumberFormat="1" applyFont="1" applyBorder="1" applyAlignment="1" applyProtection="1">
      <alignment vertical="center"/>
      <protection locked="0"/>
    </xf>
    <xf numFmtId="3" fontId="9" fillId="0" borderId="76" xfId="0" applyNumberFormat="1" applyFont="1" applyBorder="1" applyAlignment="1" applyProtection="1">
      <alignment vertical="center"/>
      <protection locked="0"/>
    </xf>
    <xf numFmtId="3" fontId="9" fillId="0" borderId="21" xfId="0" applyNumberFormat="1" applyFont="1" applyBorder="1" applyAlignment="1" applyProtection="1">
      <alignment vertical="center"/>
      <protection locked="0"/>
    </xf>
    <xf numFmtId="3" fontId="5" fillId="0" borderId="4" xfId="0" applyNumberFormat="1" applyFont="1" applyBorder="1" applyAlignment="1" applyProtection="1">
      <alignment vertical="center"/>
      <protection locked="0"/>
    </xf>
    <xf numFmtId="0" fontId="6" fillId="0" borderId="0" xfId="0" applyFont="1" applyAlignment="1" applyProtection="1">
      <alignment vertical="center"/>
      <protection locked="0"/>
    </xf>
    <xf numFmtId="3" fontId="6" fillId="0" borderId="0" xfId="0" applyNumberFormat="1" applyFont="1" applyAlignment="1" applyProtection="1">
      <alignment vertical="center"/>
      <protection locked="0"/>
    </xf>
    <xf numFmtId="3" fontId="4" fillId="0" borderId="10" xfId="0" applyNumberFormat="1" applyFont="1" applyBorder="1" applyAlignment="1" applyProtection="1">
      <alignment vertical="center"/>
      <protection locked="0"/>
    </xf>
    <xf numFmtId="3" fontId="4" fillId="0" borderId="106" xfId="1" applyNumberFormat="1" applyFont="1" applyBorder="1" applyAlignment="1" applyProtection="1">
      <alignment horizontal="right" vertical="center"/>
      <protection locked="0"/>
    </xf>
    <xf numFmtId="3" fontId="4" fillId="0" borderId="107" xfId="1" applyNumberFormat="1" applyFont="1" applyBorder="1" applyAlignment="1">
      <alignment horizontal="right" vertical="center"/>
    </xf>
    <xf numFmtId="0" fontId="65" fillId="9" borderId="0" xfId="0" applyFont="1" applyFill="1" applyAlignment="1">
      <alignment vertical="center"/>
    </xf>
    <xf numFmtId="0" fontId="55" fillId="0" borderId="0" xfId="2"/>
    <xf numFmtId="0" fontId="66" fillId="2" borderId="0" xfId="0" applyFont="1" applyFill="1" applyAlignment="1" applyProtection="1">
      <alignment vertical="center"/>
      <protection locked="0"/>
    </xf>
    <xf numFmtId="0" fontId="68" fillId="6" borderId="0" xfId="0" applyFont="1" applyFill="1"/>
    <xf numFmtId="0" fontId="0" fillId="6" borderId="0" xfId="0" applyFill="1" applyAlignment="1">
      <alignment vertical="center" wrapText="1"/>
    </xf>
    <xf numFmtId="0" fontId="68" fillId="6" borderId="0" xfId="0" applyFont="1" applyFill="1" applyAlignment="1">
      <alignment vertical="center"/>
    </xf>
    <xf numFmtId="0" fontId="0" fillId="6" borderId="0" xfId="0" applyFill="1" applyAlignment="1">
      <alignment vertical="center"/>
    </xf>
    <xf numFmtId="3" fontId="46" fillId="6" borderId="29" xfId="0" applyNumberFormat="1" applyFont="1" applyFill="1" applyBorder="1" applyAlignment="1">
      <alignment vertical="center"/>
    </xf>
    <xf numFmtId="0" fontId="60" fillId="9" borderId="0" xfId="0" applyFont="1" applyFill="1" applyAlignment="1">
      <alignment horizontal="left" vertical="center" wrapText="1"/>
    </xf>
    <xf numFmtId="3" fontId="5" fillId="0" borderId="13" xfId="0" quotePrefix="1" applyNumberFormat="1" applyFont="1" applyBorder="1" applyAlignment="1">
      <alignment vertical="center"/>
    </xf>
    <xf numFmtId="0" fontId="4" fillId="2" borderId="11" xfId="0" applyFont="1" applyFill="1" applyBorder="1" applyAlignment="1" applyProtection="1">
      <alignment vertical="center"/>
      <protection locked="0"/>
    </xf>
    <xf numFmtId="3" fontId="4" fillId="0" borderId="11" xfId="0" applyNumberFormat="1" applyFont="1" applyBorder="1" applyAlignment="1" applyProtection="1">
      <alignment vertical="center"/>
      <protection locked="0"/>
    </xf>
    <xf numFmtId="3" fontId="4" fillId="0" borderId="15" xfId="0" applyNumberFormat="1" applyFont="1" applyBorder="1" applyAlignment="1">
      <alignment vertical="center"/>
    </xf>
    <xf numFmtId="3" fontId="5" fillId="0" borderId="1" xfId="0" applyNumberFormat="1" applyFont="1" applyBorder="1" applyAlignment="1" applyProtection="1">
      <alignment vertical="center"/>
      <protection locked="0"/>
    </xf>
    <xf numFmtId="3" fontId="4" fillId="0" borderId="0" xfId="0" applyNumberFormat="1" applyFont="1" applyAlignment="1" applyProtection="1">
      <alignment vertical="center"/>
      <protection locked="0"/>
    </xf>
    <xf numFmtId="3" fontId="4" fillId="3" borderId="0" xfId="0" applyNumberFormat="1" applyFont="1" applyFill="1" applyAlignment="1" applyProtection="1">
      <alignment vertical="center"/>
      <protection locked="0"/>
    </xf>
    <xf numFmtId="3" fontId="4" fillId="0" borderId="25" xfId="0" applyNumberFormat="1" applyFont="1" applyBorder="1" applyAlignment="1" applyProtection="1">
      <alignment vertical="center"/>
      <protection locked="0"/>
    </xf>
    <xf numFmtId="3" fontId="4" fillId="0" borderId="31" xfId="0" applyNumberFormat="1" applyFont="1" applyBorder="1" applyAlignment="1">
      <alignment vertical="center"/>
    </xf>
    <xf numFmtId="3" fontId="5" fillId="0" borderId="19" xfId="0" applyNumberFormat="1" applyFont="1" applyBorder="1" applyAlignment="1" applyProtection="1">
      <alignment vertical="center"/>
      <protection locked="0"/>
    </xf>
    <xf numFmtId="3" fontId="4" fillId="0" borderId="90" xfId="0" applyNumberFormat="1" applyFont="1" applyBorder="1" applyAlignment="1" applyProtection="1">
      <alignment horizontal="right" vertical="center"/>
      <protection locked="0"/>
    </xf>
    <xf numFmtId="0" fontId="13" fillId="0" borderId="108" xfId="0" applyFont="1" applyBorder="1"/>
    <xf numFmtId="3" fontId="4" fillId="0" borderId="109" xfId="0" applyNumberFormat="1" applyFont="1" applyBorder="1" applyAlignment="1">
      <alignment horizontal="right" vertical="center"/>
    </xf>
    <xf numFmtId="3" fontId="4" fillId="0" borderId="15" xfId="0" applyNumberFormat="1" applyFont="1" applyBorder="1" applyAlignment="1" applyProtection="1">
      <alignment horizontal="right" vertical="center"/>
      <protection locked="0"/>
    </xf>
    <xf numFmtId="3" fontId="4" fillId="0" borderId="111" xfId="0" applyNumberFormat="1" applyFont="1" applyBorder="1" applyAlignment="1">
      <alignment vertical="center"/>
    </xf>
    <xf numFmtId="3" fontId="4" fillId="0" borderId="93" xfId="0" applyNumberFormat="1" applyFont="1" applyBorder="1" applyAlignment="1">
      <alignment vertical="center"/>
    </xf>
    <xf numFmtId="3" fontId="4" fillId="0" borderId="112" xfId="0" applyNumberFormat="1" applyFont="1" applyBorder="1" applyAlignment="1">
      <alignment vertical="center"/>
    </xf>
    <xf numFmtId="3" fontId="4" fillId="0" borderId="94" xfId="0" applyNumberFormat="1" applyFont="1" applyBorder="1" applyAlignment="1">
      <alignment vertical="center"/>
    </xf>
    <xf numFmtId="3" fontId="5" fillId="0" borderId="37" xfId="0" applyNumberFormat="1" applyFont="1" applyBorder="1" applyAlignment="1">
      <alignment vertical="center"/>
    </xf>
    <xf numFmtId="3" fontId="1" fillId="6" borderId="0" xfId="0" applyNumberFormat="1" applyFont="1" applyFill="1" applyAlignment="1" applyProtection="1">
      <alignment horizontal="center"/>
      <protection locked="0"/>
    </xf>
    <xf numFmtId="3" fontId="1" fillId="6" borderId="0" xfId="0" applyNumberFormat="1" applyFont="1" applyFill="1" applyProtection="1">
      <protection locked="0"/>
    </xf>
    <xf numFmtId="0" fontId="1" fillId="6" borderId="0" xfId="0" applyFont="1" applyFill="1"/>
    <xf numFmtId="0" fontId="1" fillId="6" borderId="0" xfId="0" applyFont="1" applyFill="1" applyProtection="1">
      <protection locked="0"/>
    </xf>
    <xf numFmtId="3" fontId="1" fillId="6" borderId="0" xfId="0" applyNumberFormat="1" applyFont="1" applyFill="1" applyAlignment="1" applyProtection="1">
      <alignment vertical="top"/>
      <protection locked="0"/>
    </xf>
    <xf numFmtId="0" fontId="1" fillId="6" borderId="0" xfId="0" applyFont="1" applyFill="1" applyAlignment="1">
      <alignment vertical="top"/>
    </xf>
    <xf numFmtId="164" fontId="1" fillId="6" borderId="0" xfId="0" applyNumberFormat="1" applyFont="1" applyFill="1" applyProtection="1">
      <protection hidden="1"/>
    </xf>
    <xf numFmtId="0" fontId="7" fillId="6" borderId="0" xfId="0" applyFont="1" applyFill="1"/>
    <xf numFmtId="0" fontId="13" fillId="6" borderId="0" xfId="0" applyFont="1" applyFill="1"/>
    <xf numFmtId="3" fontId="1" fillId="6" borderId="0" xfId="0" applyNumberFormat="1" applyFont="1" applyFill="1" applyAlignment="1" applyProtection="1">
      <alignment horizontal="fill" vertical="top"/>
      <protection locked="0"/>
    </xf>
    <xf numFmtId="0" fontId="13" fillId="6" borderId="0" xfId="0" applyFont="1" applyFill="1" applyAlignment="1">
      <alignment vertical="top"/>
    </xf>
    <xf numFmtId="0" fontId="6" fillId="6" borderId="0" xfId="0" applyFont="1" applyFill="1" applyAlignment="1" applyProtection="1">
      <alignment vertical="center"/>
      <protection locked="0"/>
    </xf>
    <xf numFmtId="3" fontId="25" fillId="6" borderId="0" xfId="0" applyNumberFormat="1" applyFont="1" applyFill="1" applyAlignment="1">
      <alignment horizontal="left"/>
    </xf>
    <xf numFmtId="3" fontId="4" fillId="6" borderId="0" xfId="0" applyNumberFormat="1" applyFont="1" applyFill="1" applyAlignment="1">
      <alignment vertical="top"/>
    </xf>
    <xf numFmtId="3" fontId="6" fillId="6" borderId="0" xfId="0" applyNumberFormat="1" applyFont="1" applyFill="1"/>
    <xf numFmtId="0" fontId="19" fillId="6" borderId="0" xfId="0" applyFont="1" applyFill="1"/>
    <xf numFmtId="3" fontId="5" fillId="6" borderId="0" xfId="0" applyNumberFormat="1" applyFont="1" applyFill="1" applyAlignment="1" applyProtection="1">
      <alignment vertical="center"/>
      <protection locked="0"/>
    </xf>
    <xf numFmtId="3" fontId="9" fillId="6" borderId="0" xfId="0" applyNumberFormat="1" applyFont="1" applyFill="1" applyAlignment="1" applyProtection="1">
      <alignment vertical="center"/>
      <protection locked="0"/>
    </xf>
    <xf numFmtId="3" fontId="4" fillId="6" borderId="0" xfId="0" applyNumberFormat="1" applyFont="1" applyFill="1" applyAlignment="1" applyProtection="1">
      <alignment horizontal="right" vertical="center"/>
      <protection locked="0"/>
    </xf>
    <xf numFmtId="0" fontId="8" fillId="6" borderId="0" xfId="0" applyFont="1" applyFill="1" applyAlignment="1" applyProtection="1">
      <alignment vertical="center"/>
      <protection locked="0"/>
    </xf>
    <xf numFmtId="3" fontId="4" fillId="6" borderId="0" xfId="0" applyNumberFormat="1" applyFont="1" applyFill="1" applyAlignment="1">
      <alignment horizontal="right" vertical="center"/>
    </xf>
    <xf numFmtId="3" fontId="26" fillId="6" borderId="0" xfId="0" applyNumberFormat="1" applyFont="1" applyFill="1"/>
    <xf numFmtId="3" fontId="8" fillId="6" borderId="0" xfId="0" applyNumberFormat="1" applyFont="1" applyFill="1"/>
    <xf numFmtId="3" fontId="4" fillId="6" borderId="0" xfId="0" applyNumberFormat="1" applyFont="1" applyFill="1" applyAlignment="1">
      <alignment vertical="center"/>
    </xf>
    <xf numFmtId="3" fontId="8" fillId="6" borderId="0" xfId="0" applyNumberFormat="1" applyFont="1" applyFill="1" applyAlignment="1">
      <alignment vertical="center"/>
    </xf>
    <xf numFmtId="0" fontId="13" fillId="6" borderId="0" xfId="0" applyFont="1" applyFill="1" applyAlignment="1">
      <alignment vertical="center"/>
    </xf>
    <xf numFmtId="3" fontId="4" fillId="6" borderId="0" xfId="0" applyNumberFormat="1" applyFont="1" applyFill="1"/>
    <xf numFmtId="3" fontId="5" fillId="6" borderId="0" xfId="0" applyNumberFormat="1" applyFont="1" applyFill="1" applyAlignment="1">
      <alignment vertical="center"/>
    </xf>
    <xf numFmtId="3" fontId="12" fillId="6" borderId="0" xfId="0" applyNumberFormat="1" applyFont="1" applyFill="1" applyAlignment="1">
      <alignment vertical="center"/>
    </xf>
    <xf numFmtId="3" fontId="4" fillId="6" borderId="46" xfId="0" applyNumberFormat="1" applyFont="1" applyFill="1" applyBorder="1" applyAlignment="1">
      <alignment vertical="center"/>
    </xf>
    <xf numFmtId="3" fontId="6" fillId="6" borderId="0" xfId="0" applyNumberFormat="1" applyFont="1" applyFill="1" applyAlignment="1">
      <alignment vertical="center"/>
    </xf>
    <xf numFmtId="3" fontId="5" fillId="0" borderId="36" xfId="0" applyNumberFormat="1" applyFont="1" applyBorder="1" applyAlignment="1" applyProtection="1">
      <alignment vertical="center"/>
      <protection locked="0"/>
    </xf>
    <xf numFmtId="3" fontId="5" fillId="0" borderId="37" xfId="0" applyNumberFormat="1" applyFont="1" applyBorder="1" applyAlignment="1" applyProtection="1">
      <alignment vertical="center"/>
      <protection locked="0"/>
    </xf>
    <xf numFmtId="3" fontId="9" fillId="6" borderId="0" xfId="0" applyNumberFormat="1" applyFont="1" applyFill="1" applyAlignment="1">
      <alignment vertical="center"/>
    </xf>
    <xf numFmtId="0" fontId="8" fillId="6" borderId="0" xfId="0" applyFont="1" applyFill="1" applyAlignment="1" applyProtection="1">
      <alignment vertical="top"/>
      <protection locked="0"/>
    </xf>
    <xf numFmtId="0" fontId="13" fillId="0" borderId="0" xfId="1" applyFont="1"/>
    <xf numFmtId="0" fontId="13" fillId="0" borderId="0" xfId="1" applyFont="1" applyAlignment="1">
      <alignment horizontal="left"/>
    </xf>
    <xf numFmtId="3" fontId="4" fillId="0" borderId="0" xfId="1" applyNumberFormat="1" applyFont="1"/>
    <xf numFmtId="3" fontId="8" fillId="0" borderId="0" xfId="1" applyNumberFormat="1" applyFont="1"/>
    <xf numFmtId="0" fontId="4" fillId="0" borderId="0" xfId="1" applyFont="1" applyAlignment="1">
      <alignment horizontal="left"/>
    </xf>
    <xf numFmtId="3" fontId="6" fillId="0" borderId="0" xfId="1" applyNumberFormat="1" applyFont="1"/>
    <xf numFmtId="0" fontId="13" fillId="0" borderId="0" xfId="1" applyFont="1" applyAlignment="1">
      <alignment vertical="top"/>
    </xf>
    <xf numFmtId="3" fontId="4" fillId="0" borderId="0" xfId="1" applyNumberFormat="1" applyFont="1" applyAlignment="1">
      <alignment vertical="top"/>
    </xf>
    <xf numFmtId="0" fontId="4" fillId="0" borderId="0" xfId="1" applyFont="1" applyAlignment="1">
      <alignment vertical="top"/>
    </xf>
    <xf numFmtId="3" fontId="26" fillId="0" borderId="0" xfId="1" applyNumberFormat="1" applyFont="1"/>
    <xf numFmtId="0" fontId="7" fillId="0" borderId="0" xfId="1" applyFont="1"/>
    <xf numFmtId="3" fontId="1" fillId="2" borderId="0" xfId="1" applyNumberFormat="1" applyFont="1" applyFill="1" applyAlignment="1" applyProtection="1">
      <alignment horizontal="fill" vertical="top"/>
      <protection locked="0"/>
    </xf>
    <xf numFmtId="3" fontId="4" fillId="0" borderId="0" xfId="1" applyNumberFormat="1" applyFont="1" applyAlignment="1">
      <alignment horizontal="right" vertical="center"/>
    </xf>
    <xf numFmtId="3" fontId="4" fillId="0" borderId="0" xfId="1" applyNumberFormat="1" applyFont="1" applyAlignment="1" applyProtection="1">
      <alignment horizontal="right" vertical="center"/>
      <protection locked="0"/>
    </xf>
    <xf numFmtId="0" fontId="8" fillId="2" borderId="0" xfId="1" applyFont="1" applyFill="1" applyAlignment="1" applyProtection="1">
      <alignment vertical="center"/>
      <protection locked="0"/>
    </xf>
    <xf numFmtId="3" fontId="9" fillId="0" borderId="0" xfId="1" applyNumberFormat="1" applyFont="1" applyAlignment="1" applyProtection="1">
      <alignment vertical="center"/>
      <protection locked="0"/>
    </xf>
    <xf numFmtId="0" fontId="5" fillId="0" borderId="0" xfId="1" applyFont="1" applyAlignment="1" applyProtection="1">
      <alignment vertical="center"/>
      <protection locked="0"/>
    </xf>
    <xf numFmtId="3" fontId="4" fillId="0" borderId="57" xfId="1" applyNumberFormat="1" applyFont="1" applyBorder="1" applyAlignment="1">
      <alignment horizontal="right" vertical="center"/>
    </xf>
    <xf numFmtId="3" fontId="4" fillId="0" borderId="55" xfId="1" applyNumberFormat="1" applyFont="1" applyBorder="1" applyAlignment="1">
      <alignment horizontal="right" vertical="center"/>
    </xf>
    <xf numFmtId="3" fontId="5" fillId="0" borderId="53" xfId="1" applyNumberFormat="1" applyFont="1" applyBorder="1" applyAlignment="1">
      <alignment vertical="center"/>
    </xf>
    <xf numFmtId="3" fontId="5" fillId="0" borderId="29" xfId="1" applyNumberFormat="1" applyFont="1" applyBorder="1" applyAlignment="1">
      <alignment vertical="center"/>
    </xf>
    <xf numFmtId="3" fontId="4" fillId="0" borderId="56" xfId="1" applyNumberFormat="1" applyFont="1" applyBorder="1" applyAlignment="1">
      <alignment horizontal="right" vertical="center"/>
    </xf>
    <xf numFmtId="3" fontId="4" fillId="0" borderId="11" xfId="1" applyNumberFormat="1" applyFont="1" applyBorder="1" applyAlignment="1">
      <alignment horizontal="right" vertical="center"/>
    </xf>
    <xf numFmtId="3" fontId="18" fillId="0" borderId="10" xfId="1" applyNumberFormat="1" applyFont="1" applyBorder="1" applyAlignment="1">
      <alignment vertical="center"/>
    </xf>
    <xf numFmtId="3" fontId="5" fillId="0" borderId="37" xfId="1" applyNumberFormat="1" applyFont="1" applyBorder="1" applyAlignment="1">
      <alignment vertical="center"/>
    </xf>
    <xf numFmtId="3" fontId="5" fillId="0" borderId="54" xfId="1" applyNumberFormat="1" applyFont="1" applyBorder="1" applyAlignment="1">
      <alignment horizontal="left" vertical="center"/>
    </xf>
    <xf numFmtId="3" fontId="4" fillId="0" borderId="12" xfId="1" applyNumberFormat="1" applyFont="1" applyBorder="1" applyAlignment="1">
      <alignment horizontal="right" vertical="center"/>
    </xf>
    <xf numFmtId="3" fontId="5" fillId="0" borderId="54" xfId="1" applyNumberFormat="1" applyFont="1" applyBorder="1" applyAlignment="1">
      <alignment vertical="center"/>
    </xf>
    <xf numFmtId="3" fontId="9" fillId="0" borderId="54" xfId="1" applyNumberFormat="1" applyFont="1" applyBorder="1" applyAlignment="1">
      <alignment vertical="center"/>
    </xf>
    <xf numFmtId="3" fontId="5" fillId="0" borderId="54" xfId="1" applyNumberFormat="1" applyFont="1" applyBorder="1" applyAlignment="1" applyProtection="1">
      <alignment vertical="center"/>
      <protection locked="0"/>
    </xf>
    <xf numFmtId="3" fontId="4" fillId="0" borderId="46" xfId="1" applyNumberFormat="1" applyFont="1" applyBorder="1" applyAlignment="1" applyProtection="1">
      <alignment horizontal="right" vertical="center"/>
      <protection locked="0"/>
    </xf>
    <xf numFmtId="3" fontId="4" fillId="0" borderId="42" xfId="1" applyNumberFormat="1" applyFont="1" applyBorder="1" applyAlignment="1">
      <alignment horizontal="right" vertical="center"/>
    </xf>
    <xf numFmtId="3" fontId="18" fillId="0" borderId="45" xfId="1" applyNumberFormat="1" applyFont="1" applyBorder="1" applyAlignment="1">
      <alignment vertical="center"/>
    </xf>
    <xf numFmtId="3" fontId="5" fillId="0" borderId="113" xfId="1" applyNumberFormat="1" applyFont="1" applyBorder="1" applyAlignment="1">
      <alignment vertical="center"/>
    </xf>
    <xf numFmtId="3" fontId="4" fillId="0" borderId="34" xfId="1" applyNumberFormat="1" applyFont="1" applyBorder="1" applyAlignment="1">
      <alignment horizontal="right" vertical="center"/>
    </xf>
    <xf numFmtId="3" fontId="4" fillId="0" borderId="31" xfId="1" applyNumberFormat="1" applyFont="1" applyBorder="1" applyAlignment="1">
      <alignment horizontal="right" vertical="center"/>
    </xf>
    <xf numFmtId="3" fontId="18" fillId="0" borderId="39" xfId="1" applyNumberFormat="1" applyFont="1" applyBorder="1" applyAlignment="1">
      <alignment vertical="center"/>
    </xf>
    <xf numFmtId="3" fontId="5" fillId="0" borderId="24" xfId="1" applyNumberFormat="1" applyFont="1" applyBorder="1" applyAlignment="1">
      <alignment vertical="center"/>
    </xf>
    <xf numFmtId="3" fontId="5" fillId="0" borderId="40" xfId="1" applyNumberFormat="1" applyFont="1" applyBorder="1" applyAlignment="1">
      <alignment vertical="center"/>
    </xf>
    <xf numFmtId="3" fontId="4" fillId="0" borderId="51" xfId="1" applyNumberFormat="1" applyFont="1" applyBorder="1" applyAlignment="1">
      <alignment horizontal="right" vertical="center"/>
    </xf>
    <xf numFmtId="3" fontId="4" fillId="0" borderId="50" xfId="1" applyNumberFormat="1" applyFont="1" applyBorder="1" applyAlignment="1">
      <alignment horizontal="right" vertical="center"/>
    </xf>
    <xf numFmtId="3" fontId="5" fillId="0" borderId="41" xfId="1" applyNumberFormat="1" applyFont="1" applyBorder="1" applyAlignment="1">
      <alignment vertical="center"/>
    </xf>
    <xf numFmtId="3" fontId="4" fillId="0" borderId="58" xfId="1" applyNumberFormat="1" applyFont="1" applyBorder="1" applyAlignment="1">
      <alignment horizontal="right" vertical="center"/>
    </xf>
    <xf numFmtId="3" fontId="4" fillId="0" borderId="110" xfId="1" applyNumberFormat="1" applyFont="1" applyBorder="1" applyAlignment="1">
      <alignment horizontal="right" vertical="center"/>
    </xf>
    <xf numFmtId="3" fontId="4" fillId="0" borderId="31" xfId="1" applyNumberFormat="1" applyFont="1" applyBorder="1" applyAlignment="1" applyProtection="1">
      <alignment horizontal="right" vertical="center"/>
      <protection locked="0"/>
    </xf>
    <xf numFmtId="3" fontId="9" fillId="0" borderId="39" xfId="1" applyNumberFormat="1" applyFont="1" applyBorder="1" applyAlignment="1" applyProtection="1">
      <alignment horizontal="left" vertical="center"/>
      <protection locked="0"/>
    </xf>
    <xf numFmtId="3" fontId="5" fillId="0" borderId="24" xfId="1" applyNumberFormat="1" applyFont="1" applyBorder="1" applyAlignment="1" applyProtection="1">
      <alignment vertical="center"/>
      <protection locked="0"/>
    </xf>
    <xf numFmtId="0" fontId="5" fillId="0" borderId="24" xfId="1" applyFont="1" applyBorder="1" applyAlignment="1" applyProtection="1">
      <alignment horizontal="left" vertical="center"/>
      <protection locked="0"/>
    </xf>
    <xf numFmtId="3" fontId="5" fillId="0" borderId="38" xfId="1" applyNumberFormat="1" applyFont="1" applyBorder="1" applyAlignment="1">
      <alignment horizontal="left" vertical="center"/>
    </xf>
    <xf numFmtId="3" fontId="4" fillId="0" borderId="58" xfId="1" applyNumberFormat="1" applyFont="1" applyBorder="1" applyAlignment="1" applyProtection="1">
      <alignment horizontal="right" vertical="center"/>
      <protection locked="0"/>
    </xf>
    <xf numFmtId="3" fontId="4" fillId="0" borderId="49" xfId="1" applyNumberFormat="1" applyFont="1" applyBorder="1" applyAlignment="1" applyProtection="1">
      <alignment horizontal="right" vertical="center"/>
      <protection locked="0"/>
    </xf>
    <xf numFmtId="3" fontId="9" fillId="2" borderId="10" xfId="1" applyNumberFormat="1" applyFont="1" applyFill="1" applyBorder="1" applyAlignment="1" applyProtection="1">
      <alignment vertical="center"/>
      <protection locked="0"/>
    </xf>
    <xf numFmtId="3" fontId="5" fillId="2" borderId="68" xfId="1" applyNumberFormat="1" applyFont="1" applyFill="1" applyBorder="1" applyAlignment="1" applyProtection="1">
      <alignment vertical="center"/>
      <protection locked="0"/>
    </xf>
    <xf numFmtId="0" fontId="5" fillId="2" borderId="104" xfId="1" applyFont="1" applyFill="1" applyBorder="1" applyAlignment="1" applyProtection="1">
      <alignment horizontal="left" vertical="center"/>
      <protection locked="0"/>
    </xf>
    <xf numFmtId="3" fontId="5" fillId="0" borderId="41" xfId="1" applyNumberFormat="1" applyFont="1" applyBorder="1" applyAlignment="1">
      <alignment horizontal="left" vertical="center"/>
    </xf>
    <xf numFmtId="3" fontId="5" fillId="2" borderId="37" xfId="1" applyNumberFormat="1" applyFont="1" applyFill="1" applyBorder="1" applyAlignment="1" applyProtection="1">
      <alignment vertical="center"/>
      <protection locked="0"/>
    </xf>
    <xf numFmtId="0" fontId="5" fillId="0" borderId="44" xfId="1" applyFont="1" applyBorder="1" applyAlignment="1" applyProtection="1">
      <alignment horizontal="left" vertical="center"/>
      <protection locked="0"/>
    </xf>
    <xf numFmtId="3" fontId="9" fillId="2" borderId="45" xfId="1" applyNumberFormat="1" applyFont="1" applyFill="1" applyBorder="1" applyAlignment="1" applyProtection="1">
      <alignment vertical="center"/>
      <protection locked="0"/>
    </xf>
    <xf numFmtId="3" fontId="4" fillId="0" borderId="15" xfId="1" applyNumberFormat="1" applyFont="1" applyBorder="1" applyAlignment="1" applyProtection="1">
      <alignment horizontal="right" vertical="center"/>
      <protection locked="0"/>
    </xf>
    <xf numFmtId="3" fontId="9" fillId="0" borderId="14" xfId="1" applyNumberFormat="1" applyFont="1" applyBorder="1" applyAlignment="1" applyProtection="1">
      <alignment horizontal="left" vertical="center"/>
      <protection locked="0"/>
    </xf>
    <xf numFmtId="3" fontId="5" fillId="0" borderId="0" xfId="1" applyNumberFormat="1" applyFont="1" applyAlignment="1" applyProtection="1">
      <alignment vertical="center"/>
      <protection locked="0"/>
    </xf>
    <xf numFmtId="0" fontId="5" fillId="0" borderId="0" xfId="1" applyFont="1" applyAlignment="1" applyProtection="1">
      <alignment horizontal="left" vertical="center"/>
      <protection locked="0"/>
    </xf>
    <xf numFmtId="3" fontId="9" fillId="2" borderId="69" xfId="1" applyNumberFormat="1" applyFont="1" applyFill="1" applyBorder="1" applyAlignment="1" applyProtection="1">
      <alignment vertical="center"/>
      <protection locked="0"/>
    </xf>
    <xf numFmtId="3" fontId="5" fillId="0" borderId="39" xfId="1" applyNumberFormat="1" applyFont="1" applyBorder="1" applyAlignment="1">
      <alignment vertical="center"/>
    </xf>
    <xf numFmtId="0" fontId="5" fillId="0" borderId="24" xfId="1" applyFont="1" applyBorder="1" applyAlignment="1">
      <alignment horizontal="left" vertical="center"/>
    </xf>
    <xf numFmtId="3" fontId="5" fillId="0" borderId="38" xfId="1" applyNumberFormat="1" applyFont="1" applyBorder="1" applyAlignment="1">
      <alignment vertical="center"/>
    </xf>
    <xf numFmtId="3" fontId="5" fillId="0" borderId="14" xfId="1" applyNumberFormat="1" applyFont="1" applyBorder="1" applyAlignment="1">
      <alignment vertical="center"/>
    </xf>
    <xf numFmtId="3" fontId="4" fillId="0" borderId="46" xfId="1" applyNumberFormat="1" applyFont="1" applyBorder="1" applyAlignment="1">
      <alignment vertical="center"/>
    </xf>
    <xf numFmtId="3" fontId="5" fillId="0" borderId="107" xfId="1" applyNumberFormat="1" applyFont="1" applyBorder="1" applyAlignment="1">
      <alignment vertical="center"/>
    </xf>
    <xf numFmtId="3" fontId="5" fillId="0" borderId="16" xfId="1" applyNumberFormat="1" applyFont="1" applyBorder="1" applyAlignment="1">
      <alignment horizontal="center" vertical="center"/>
    </xf>
    <xf numFmtId="3" fontId="5" fillId="0" borderId="15" xfId="1" applyNumberFormat="1" applyFont="1" applyBorder="1" applyAlignment="1">
      <alignment horizontal="center" vertical="center"/>
    </xf>
    <xf numFmtId="3" fontId="4" fillId="0" borderId="14" xfId="1" applyNumberFormat="1" applyFont="1" applyBorder="1" applyAlignment="1">
      <alignment vertical="center"/>
    </xf>
    <xf numFmtId="3" fontId="4" fillId="0" borderId="0" xfId="1" applyNumberFormat="1" applyFont="1" applyAlignment="1">
      <alignment vertical="center"/>
    </xf>
    <xf numFmtId="0" fontId="4" fillId="0" borderId="0" xfId="1" applyFont="1" applyAlignment="1">
      <alignment horizontal="left" vertical="center"/>
    </xf>
    <xf numFmtId="3" fontId="5" fillId="0" borderId="13" xfId="1" applyNumberFormat="1" applyFont="1" applyBorder="1" applyAlignment="1">
      <alignment vertical="center"/>
    </xf>
    <xf numFmtId="3" fontId="4" fillId="0" borderId="33" xfId="1" applyNumberFormat="1" applyFont="1" applyBorder="1" applyAlignment="1">
      <alignment vertical="center"/>
    </xf>
    <xf numFmtId="3" fontId="4" fillId="0" borderId="35" xfId="1" applyNumberFormat="1" applyFont="1" applyBorder="1" applyAlignment="1">
      <alignment vertical="center"/>
    </xf>
    <xf numFmtId="3" fontId="4" fillId="0" borderId="22" xfId="1" applyNumberFormat="1" applyFont="1" applyBorder="1" applyAlignment="1">
      <alignment vertical="center"/>
    </xf>
    <xf numFmtId="3" fontId="4" fillId="0" borderId="28" xfId="1" applyNumberFormat="1" applyFont="1" applyBorder="1" applyAlignment="1">
      <alignment vertical="center"/>
    </xf>
    <xf numFmtId="0" fontId="4" fillId="0" borderId="28" xfId="1" applyFont="1" applyBorder="1" applyAlignment="1">
      <alignment horizontal="left" vertical="center"/>
    </xf>
    <xf numFmtId="3" fontId="4" fillId="0" borderId="27" xfId="1" applyNumberFormat="1" applyFont="1" applyBorder="1" applyAlignment="1">
      <alignment vertical="center"/>
    </xf>
    <xf numFmtId="0" fontId="28" fillId="6" borderId="71" xfId="1" applyFont="1" applyFill="1" applyBorder="1" applyAlignment="1">
      <alignment vertical="center"/>
    </xf>
    <xf numFmtId="0" fontId="28" fillId="6" borderId="30" xfId="1" applyFont="1" applyFill="1" applyBorder="1" applyAlignment="1">
      <alignment vertical="center"/>
    </xf>
    <xf numFmtId="3" fontId="43" fillId="6" borderId="29" xfId="1" applyNumberFormat="1" applyFont="1" applyFill="1" applyBorder="1" applyAlignment="1">
      <alignment vertical="center"/>
    </xf>
    <xf numFmtId="0" fontId="27" fillId="6" borderId="16" xfId="1" applyFont="1" applyFill="1" applyBorder="1" applyAlignment="1">
      <alignment vertical="center"/>
    </xf>
    <xf numFmtId="0" fontId="27" fillId="6" borderId="0" xfId="1" applyFont="1" applyFill="1" applyAlignment="1">
      <alignment vertical="center"/>
    </xf>
    <xf numFmtId="3" fontId="43" fillId="6" borderId="13" xfId="1" applyNumberFormat="1" applyFont="1" applyFill="1" applyBorder="1" applyAlignment="1">
      <alignment vertical="center"/>
    </xf>
    <xf numFmtId="3" fontId="42" fillId="6" borderId="16" xfId="1" applyNumberFormat="1" applyFont="1" applyFill="1" applyBorder="1" applyAlignment="1">
      <alignment vertical="center"/>
    </xf>
    <xf numFmtId="3" fontId="42" fillId="6" borderId="0" xfId="1" applyNumberFormat="1" applyFont="1" applyFill="1" applyAlignment="1">
      <alignment vertical="center"/>
    </xf>
    <xf numFmtId="0" fontId="42" fillId="6" borderId="0" xfId="1" applyFont="1" applyFill="1" applyAlignment="1">
      <alignment vertical="center"/>
    </xf>
    <xf numFmtId="3" fontId="42" fillId="6" borderId="13" xfId="1" applyNumberFormat="1" applyFont="1" applyFill="1" applyBorder="1" applyAlignment="1">
      <alignment vertical="center"/>
    </xf>
    <xf numFmtId="3" fontId="42" fillId="6" borderId="33" xfId="1" applyNumberFormat="1" applyFont="1" applyFill="1" applyBorder="1" applyAlignment="1">
      <alignment vertical="center"/>
    </xf>
    <xf numFmtId="3" fontId="42" fillId="6" borderId="28" xfId="1" applyNumberFormat="1" applyFont="1" applyFill="1" applyBorder="1" applyAlignment="1">
      <alignment vertical="center"/>
    </xf>
    <xf numFmtId="0" fontId="42" fillId="6" borderId="28" xfId="1" applyFont="1" applyFill="1" applyBorder="1" applyAlignment="1">
      <alignment vertical="center"/>
    </xf>
    <xf numFmtId="3" fontId="42" fillId="6" borderId="27" xfId="1" applyNumberFormat="1" applyFont="1" applyFill="1" applyBorder="1" applyAlignment="1">
      <alignment vertical="center"/>
    </xf>
    <xf numFmtId="0" fontId="19" fillId="6" borderId="0" xfId="1" applyFont="1" applyFill="1"/>
    <xf numFmtId="3" fontId="5" fillId="0" borderId="22" xfId="1" applyNumberFormat="1" applyFont="1" applyBorder="1" applyAlignment="1">
      <alignment vertical="center"/>
    </xf>
    <xf numFmtId="3" fontId="5" fillId="0" borderId="35" xfId="1" applyNumberFormat="1" applyFont="1" applyBorder="1" applyAlignment="1">
      <alignment vertical="center" wrapText="1"/>
    </xf>
    <xf numFmtId="3" fontId="5" fillId="0" borderId="96" xfId="1" applyNumberFormat="1" applyFont="1" applyBorder="1" applyAlignment="1">
      <alignment vertical="center"/>
    </xf>
    <xf numFmtId="0" fontId="13" fillId="6" borderId="0" xfId="1" applyFont="1" applyFill="1"/>
    <xf numFmtId="3" fontId="4" fillId="0" borderId="23" xfId="1" applyNumberFormat="1" applyFont="1" applyBorder="1" applyAlignment="1">
      <alignment vertical="center"/>
    </xf>
    <xf numFmtId="3" fontId="5" fillId="0" borderId="50" xfId="1" applyNumberFormat="1" applyFont="1" applyBorder="1" applyAlignment="1">
      <alignment vertical="center" wrapText="1"/>
    </xf>
    <xf numFmtId="3" fontId="4" fillId="0" borderId="51" xfId="1" applyNumberFormat="1" applyFont="1" applyBorder="1" applyAlignment="1">
      <alignment vertical="center"/>
    </xf>
    <xf numFmtId="3" fontId="5" fillId="0" borderId="23" xfId="1" applyNumberFormat="1" applyFont="1" applyBorder="1" applyAlignment="1">
      <alignment vertical="center"/>
    </xf>
    <xf numFmtId="3" fontId="9" fillId="0" borderId="6" xfId="1" applyNumberFormat="1" applyFont="1" applyBorder="1" applyAlignment="1" applyProtection="1">
      <alignment vertical="center"/>
      <protection locked="0"/>
    </xf>
    <xf numFmtId="3" fontId="4" fillId="0" borderId="58" xfId="1" applyNumberFormat="1" applyFont="1" applyBorder="1" applyAlignment="1">
      <alignment vertical="center"/>
    </xf>
    <xf numFmtId="3" fontId="9" fillId="0" borderId="10" xfId="1" applyNumberFormat="1" applyFont="1" applyBorder="1" applyAlignment="1" applyProtection="1">
      <alignment vertical="center"/>
      <protection locked="0"/>
    </xf>
    <xf numFmtId="3" fontId="9" fillId="0" borderId="10" xfId="1" applyNumberFormat="1" applyFont="1" applyBorder="1" applyAlignment="1">
      <alignment vertical="center"/>
    </xf>
    <xf numFmtId="3" fontId="9" fillId="0" borderId="23" xfId="1" applyNumberFormat="1" applyFont="1" applyBorder="1" applyAlignment="1">
      <alignment vertical="center"/>
    </xf>
    <xf numFmtId="3" fontId="4" fillId="0" borderId="90" xfId="1" applyNumberFormat="1" applyFont="1" applyBorder="1" applyAlignment="1">
      <alignment vertical="center"/>
    </xf>
    <xf numFmtId="3" fontId="4" fillId="0" borderId="91" xfId="1" applyNumberFormat="1" applyFont="1" applyBorder="1" applyAlignment="1">
      <alignment vertical="center"/>
    </xf>
    <xf numFmtId="3" fontId="9" fillId="0" borderId="114" xfId="1" applyNumberFormat="1" applyFont="1" applyBorder="1" applyAlignment="1">
      <alignment vertical="center"/>
    </xf>
    <xf numFmtId="3" fontId="9" fillId="0" borderId="45" xfId="1" applyNumberFormat="1" applyFont="1" applyBorder="1" applyAlignment="1" applyProtection="1">
      <alignment vertical="center"/>
      <protection locked="0"/>
    </xf>
    <xf numFmtId="3" fontId="4" fillId="0" borderId="11" xfId="1" applyNumberFormat="1" applyFont="1" applyBorder="1" applyAlignment="1">
      <alignment vertical="center"/>
    </xf>
    <xf numFmtId="3" fontId="4" fillId="0" borderId="56" xfId="1" applyNumberFormat="1" applyFont="1" applyBorder="1" applyAlignment="1">
      <alignment vertical="center"/>
    </xf>
    <xf numFmtId="3" fontId="9" fillId="0" borderId="53" xfId="1" applyNumberFormat="1" applyFont="1" applyBorder="1" applyAlignment="1">
      <alignment vertical="center"/>
    </xf>
    <xf numFmtId="3" fontId="4" fillId="0" borderId="32" xfId="1" applyNumberFormat="1" applyFont="1" applyBorder="1" applyAlignment="1">
      <alignment vertical="center"/>
    </xf>
    <xf numFmtId="3" fontId="4" fillId="0" borderId="60" xfId="1" applyNumberFormat="1" applyFont="1" applyBorder="1" applyAlignment="1">
      <alignment vertical="center"/>
    </xf>
    <xf numFmtId="0" fontId="6" fillId="6" borderId="0" xfId="1" applyFont="1" applyFill="1" applyAlignment="1" applyProtection="1">
      <alignment horizontal="left" vertical="center"/>
      <protection locked="0"/>
    </xf>
    <xf numFmtId="3" fontId="5" fillId="6" borderId="0" xfId="1" applyNumberFormat="1" applyFont="1" applyFill="1" applyAlignment="1" applyProtection="1">
      <alignment vertical="center"/>
      <protection locked="0"/>
    </xf>
    <xf numFmtId="3" fontId="9" fillId="6" borderId="0" xfId="1" applyNumberFormat="1" applyFont="1" applyFill="1" applyAlignment="1" applyProtection="1">
      <alignment vertical="center"/>
      <protection locked="0"/>
    </xf>
    <xf numFmtId="3" fontId="4" fillId="6" borderId="0" xfId="1" applyNumberFormat="1" applyFont="1" applyFill="1" applyAlignment="1" applyProtection="1">
      <alignment horizontal="right" vertical="center"/>
      <protection locked="0"/>
    </xf>
    <xf numFmtId="0" fontId="8" fillId="6" borderId="0" xfId="1" applyFont="1" applyFill="1" applyAlignment="1" applyProtection="1">
      <alignment vertical="center"/>
      <protection locked="0"/>
    </xf>
    <xf numFmtId="3" fontId="4" fillId="6" borderId="0" xfId="1" applyNumberFormat="1" applyFont="1" applyFill="1" applyAlignment="1">
      <alignment horizontal="right" vertical="center"/>
    </xf>
    <xf numFmtId="3" fontId="1" fillId="6" borderId="0" xfId="1" applyNumberFormat="1" applyFont="1" applyFill="1" applyAlignment="1" applyProtection="1">
      <alignment horizontal="fill" vertical="top"/>
      <protection locked="0"/>
    </xf>
    <xf numFmtId="0" fontId="7" fillId="6" borderId="0" xfId="1" applyFont="1" applyFill="1"/>
    <xf numFmtId="3" fontId="4" fillId="6" borderId="0" xfId="1" applyNumberFormat="1" applyFont="1" applyFill="1" applyAlignment="1">
      <alignment vertical="top"/>
    </xf>
    <xf numFmtId="3" fontId="26" fillId="6" borderId="0" xfId="1" applyNumberFormat="1" applyFont="1" applyFill="1"/>
    <xf numFmtId="0" fontId="6" fillId="6" borderId="0" xfId="1" applyFont="1" applyFill="1" applyAlignment="1">
      <alignment horizontal="left"/>
    </xf>
    <xf numFmtId="3" fontId="8" fillId="6" borderId="0" xfId="1" applyNumberFormat="1" applyFont="1" applyFill="1"/>
    <xf numFmtId="0" fontId="13" fillId="6" borderId="0" xfId="1" applyFont="1" applyFill="1" applyAlignment="1">
      <alignment vertical="top"/>
    </xf>
    <xf numFmtId="0" fontId="6" fillId="6" borderId="0" xfId="1" applyFont="1" applyFill="1" applyAlignment="1">
      <alignment horizontal="left" vertical="center"/>
    </xf>
    <xf numFmtId="3" fontId="4" fillId="6" borderId="0" xfId="1" applyNumberFormat="1" applyFont="1" applyFill="1" applyAlignment="1">
      <alignment vertical="center"/>
    </xf>
    <xf numFmtId="3" fontId="8" fillId="6" borderId="0" xfId="1" applyNumberFormat="1" applyFont="1" applyFill="1" applyAlignment="1">
      <alignment vertical="center"/>
    </xf>
    <xf numFmtId="0" fontId="13" fillId="6" borderId="0" xfId="1" applyFont="1" applyFill="1" applyAlignment="1">
      <alignment vertical="center"/>
    </xf>
    <xf numFmtId="3" fontId="4" fillId="6" borderId="0" xfId="1" applyNumberFormat="1" applyFont="1" applyFill="1"/>
    <xf numFmtId="0" fontId="13" fillId="6" borderId="0" xfId="1" applyFont="1" applyFill="1" applyAlignment="1">
      <alignment horizontal="left"/>
    </xf>
    <xf numFmtId="3" fontId="5" fillId="6" borderId="0" xfId="1" applyNumberFormat="1" applyFont="1" applyFill="1" applyAlignment="1">
      <alignment vertical="center"/>
    </xf>
    <xf numFmtId="3" fontId="12" fillId="6" borderId="0" xfId="1" applyNumberFormat="1" applyFont="1" applyFill="1" applyAlignment="1">
      <alignment vertical="center"/>
    </xf>
    <xf numFmtId="3" fontId="64" fillId="0" borderId="35" xfId="1" applyNumberFormat="1" applyFont="1" applyBorder="1" applyAlignment="1">
      <alignment vertical="center"/>
    </xf>
    <xf numFmtId="3" fontId="64" fillId="0" borderId="87" xfId="1" applyNumberFormat="1" applyFont="1" applyBorder="1" applyAlignment="1">
      <alignment horizontal="center" vertical="center"/>
    </xf>
    <xf numFmtId="3" fontId="4" fillId="0" borderId="25" xfId="1" applyNumberFormat="1" applyFont="1" applyBorder="1" applyAlignment="1">
      <alignment vertical="center"/>
    </xf>
    <xf numFmtId="3" fontId="5" fillId="0" borderId="50" xfId="1" applyNumberFormat="1" applyFont="1" applyBorder="1" applyAlignment="1">
      <alignment horizontal="center" vertical="center"/>
    </xf>
    <xf numFmtId="3" fontId="64" fillId="0" borderId="85" xfId="1" applyNumberFormat="1" applyFont="1" applyBorder="1" applyAlignment="1">
      <alignment horizontal="center" vertical="center"/>
    </xf>
    <xf numFmtId="3" fontId="9" fillId="0" borderId="94" xfId="1" applyNumberFormat="1" applyFont="1" applyBorder="1" applyAlignment="1">
      <alignment vertical="center"/>
    </xf>
    <xf numFmtId="3" fontId="4" fillId="0" borderId="93" xfId="1" applyNumberFormat="1" applyFont="1" applyBorder="1" applyAlignment="1">
      <alignment vertical="center"/>
    </xf>
    <xf numFmtId="3" fontId="4" fillId="0" borderId="94" xfId="1" applyNumberFormat="1" applyFont="1" applyBorder="1" applyAlignment="1">
      <alignment vertical="center"/>
    </xf>
    <xf numFmtId="3" fontId="4" fillId="0" borderId="112" xfId="1" applyNumberFormat="1" applyFont="1" applyBorder="1" applyAlignment="1">
      <alignment vertical="center"/>
    </xf>
    <xf numFmtId="3" fontId="4" fillId="0" borderId="55" xfId="1" applyNumberFormat="1" applyFont="1" applyBorder="1" applyAlignment="1">
      <alignment vertical="center"/>
    </xf>
    <xf numFmtId="3" fontId="39" fillId="6" borderId="0" xfId="1" applyNumberFormat="1" applyFont="1" applyFill="1" applyAlignment="1" applyProtection="1">
      <alignment vertical="center"/>
      <protection locked="0"/>
    </xf>
    <xf numFmtId="3" fontId="8" fillId="6" borderId="0" xfId="1" applyNumberFormat="1" applyFont="1" applyFill="1" applyAlignment="1" applyProtection="1">
      <alignment vertical="center"/>
      <protection locked="0"/>
    </xf>
    <xf numFmtId="0" fontId="22" fillId="6" borderId="0" xfId="1" applyFont="1" applyFill="1"/>
    <xf numFmtId="1" fontId="39" fillId="6" borderId="0" xfId="1" applyNumberFormat="1" applyFont="1" applyFill="1" applyAlignment="1" applyProtection="1">
      <alignment horizontal="right" vertical="center"/>
      <protection locked="0"/>
    </xf>
    <xf numFmtId="3" fontId="6" fillId="6" borderId="0" xfId="1" applyNumberFormat="1" applyFont="1" applyFill="1" applyAlignment="1" applyProtection="1">
      <alignment horizontal="fill" vertical="top"/>
      <protection locked="0"/>
    </xf>
    <xf numFmtId="3" fontId="40" fillId="6" borderId="0" xfId="1" applyNumberFormat="1" applyFont="1" applyFill="1" applyAlignment="1" applyProtection="1">
      <alignment vertical="center"/>
      <protection locked="0"/>
    </xf>
    <xf numFmtId="3" fontId="6" fillId="6" borderId="0" xfId="1" applyNumberFormat="1" applyFont="1" applyFill="1" applyAlignment="1" applyProtection="1">
      <alignment horizontal="right" vertical="center"/>
      <protection locked="0"/>
    </xf>
    <xf numFmtId="3" fontId="6" fillId="6" borderId="0" xfId="1" applyNumberFormat="1" applyFont="1" applyFill="1" applyAlignment="1">
      <alignment horizontal="right" vertical="center"/>
    </xf>
    <xf numFmtId="3" fontId="6" fillId="6" borderId="0" xfId="1" applyNumberFormat="1" applyFont="1" applyFill="1" applyAlignment="1">
      <alignment vertical="top"/>
    </xf>
    <xf numFmtId="0" fontId="22" fillId="6" borderId="0" xfId="1" applyFont="1" applyFill="1" applyAlignment="1">
      <alignment vertical="top"/>
    </xf>
    <xf numFmtId="3" fontId="6" fillId="6" borderId="0" xfId="0" applyNumberFormat="1" applyFont="1" applyFill="1" applyAlignment="1">
      <alignment horizontal="left"/>
    </xf>
    <xf numFmtId="0" fontId="13" fillId="0" borderId="95" xfId="0" applyFont="1" applyBorder="1"/>
    <xf numFmtId="3" fontId="6" fillId="6" borderId="0" xfId="0" applyNumberFormat="1" applyFont="1" applyFill="1" applyAlignment="1" applyProtection="1">
      <alignment vertical="center"/>
      <protection locked="0"/>
    </xf>
    <xf numFmtId="3" fontId="39" fillId="6" borderId="0" xfId="0" applyNumberFormat="1" applyFont="1" applyFill="1" applyAlignment="1" applyProtection="1">
      <alignment vertical="center"/>
      <protection locked="0"/>
    </xf>
    <xf numFmtId="3" fontId="6" fillId="6" borderId="0" xfId="0" applyNumberFormat="1" applyFont="1" applyFill="1" applyAlignment="1">
      <alignment vertical="top"/>
    </xf>
    <xf numFmtId="0" fontId="5" fillId="0" borderId="9" xfId="0" applyFont="1" applyBorder="1" applyAlignment="1">
      <alignment horizontal="left" vertical="center"/>
    </xf>
    <xf numFmtId="3" fontId="71" fillId="0" borderId="0" xfId="0" applyNumberFormat="1" applyFont="1"/>
    <xf numFmtId="0" fontId="24" fillId="0" borderId="70" xfId="0" applyFont="1" applyBorder="1" applyAlignment="1" applyProtection="1">
      <alignment horizontal="left" vertical="center"/>
      <protection locked="0"/>
    </xf>
    <xf numFmtId="0" fontId="13" fillId="0" borderId="105" xfId="0" applyFont="1" applyBorder="1" applyAlignment="1" applyProtection="1">
      <alignment horizontal="left" vertical="center"/>
      <protection locked="0"/>
    </xf>
    <xf numFmtId="0" fontId="24" fillId="0" borderId="83" xfId="0" applyFont="1" applyBorder="1" applyAlignment="1" applyProtection="1">
      <alignment horizontal="left" vertical="center"/>
      <protection locked="0"/>
    </xf>
    <xf numFmtId="3" fontId="5" fillId="2" borderId="37" xfId="0" applyNumberFormat="1" applyFont="1" applyFill="1" applyBorder="1" applyAlignment="1" applyProtection="1">
      <alignment vertical="center"/>
      <protection locked="0"/>
    </xf>
    <xf numFmtId="0" fontId="51" fillId="8" borderId="0" xfId="0" applyFont="1" applyFill="1"/>
    <xf numFmtId="3" fontId="5" fillId="0" borderId="89" xfId="1" applyNumberFormat="1" applyFont="1" applyBorder="1" applyAlignment="1">
      <alignment vertical="center"/>
    </xf>
    <xf numFmtId="3" fontId="4" fillId="2" borderId="7" xfId="0" applyNumberFormat="1" applyFont="1" applyFill="1" applyBorder="1" applyAlignment="1">
      <alignment horizontal="right" vertical="center"/>
    </xf>
    <xf numFmtId="0" fontId="75" fillId="0" borderId="0" xfId="1" applyFont="1"/>
    <xf numFmtId="0" fontId="6" fillId="6" borderId="28" xfId="0" applyFont="1" applyFill="1" applyBorder="1" applyAlignment="1" applyProtection="1">
      <alignment horizontal="left" vertical="center"/>
      <protection locked="0"/>
    </xf>
    <xf numFmtId="0" fontId="6" fillId="6" borderId="22" xfId="0" applyFont="1" applyFill="1" applyBorder="1" applyAlignment="1" applyProtection="1">
      <alignment horizontal="left" vertical="center"/>
      <protection locked="0"/>
    </xf>
    <xf numFmtId="3" fontId="6" fillId="6" borderId="14" xfId="0" applyNumberFormat="1" applyFont="1" applyFill="1" applyBorder="1" applyAlignment="1">
      <alignment horizontal="left"/>
    </xf>
    <xf numFmtId="3" fontId="16" fillId="5" borderId="13" xfId="0" applyNumberFormat="1" applyFont="1" applyFill="1" applyBorder="1" applyAlignment="1" applyProtection="1">
      <alignment horizontal="center" vertical="center"/>
      <protection locked="0"/>
    </xf>
    <xf numFmtId="3" fontId="16" fillId="5" borderId="0" xfId="0" applyNumberFormat="1" applyFont="1" applyFill="1" applyAlignment="1" applyProtection="1">
      <alignment horizontal="center" vertical="center"/>
      <protection locked="0"/>
    </xf>
    <xf numFmtId="3" fontId="16" fillId="5" borderId="16" xfId="0" applyNumberFormat="1" applyFont="1" applyFill="1" applyBorder="1" applyAlignment="1" applyProtection="1">
      <alignment horizontal="center" vertical="center"/>
      <protection locked="0"/>
    </xf>
    <xf numFmtId="3" fontId="20" fillId="5" borderId="13" xfId="0" applyNumberFormat="1" applyFont="1" applyFill="1" applyBorder="1" applyAlignment="1" applyProtection="1">
      <alignment horizontal="center" vertical="center" wrapText="1"/>
      <protection locked="0"/>
    </xf>
    <xf numFmtId="3" fontId="20" fillId="5" borderId="0" xfId="0" applyNumberFormat="1" applyFont="1" applyFill="1" applyAlignment="1" applyProtection="1">
      <alignment horizontal="center" vertical="center" wrapText="1"/>
      <protection locked="0"/>
    </xf>
    <xf numFmtId="3" fontId="20" fillId="5" borderId="16" xfId="0" applyNumberFormat="1" applyFont="1" applyFill="1" applyBorder="1" applyAlignment="1" applyProtection="1">
      <alignment horizontal="center" vertical="center" wrapText="1"/>
      <protection locked="0"/>
    </xf>
    <xf numFmtId="3" fontId="16" fillId="5" borderId="29" xfId="0" applyNumberFormat="1" applyFont="1" applyFill="1" applyBorder="1" applyAlignment="1" applyProtection="1">
      <alignment horizontal="center" vertical="center"/>
      <protection locked="0"/>
    </xf>
    <xf numFmtId="0" fontId="27" fillId="0" borderId="30" xfId="0" applyFont="1" applyBorder="1" applyAlignment="1">
      <alignment horizontal="center" vertical="center"/>
    </xf>
    <xf numFmtId="0" fontId="27" fillId="0" borderId="71" xfId="0" applyFont="1" applyBorder="1" applyAlignment="1">
      <alignment horizontal="center" vertical="center"/>
    </xf>
    <xf numFmtId="3" fontId="16" fillId="5" borderId="29" xfId="0" applyNumberFormat="1" applyFont="1" applyFill="1" applyBorder="1" applyAlignment="1" applyProtection="1">
      <alignment horizontal="center" vertical="center" wrapText="1"/>
      <protection locked="0"/>
    </xf>
    <xf numFmtId="0" fontId="60" fillId="9" borderId="0" xfId="0" applyFont="1" applyFill="1" applyAlignment="1">
      <alignment horizontal="left" vertical="center" wrapText="1"/>
    </xf>
    <xf numFmtId="3" fontId="5" fillId="0" borderId="35" xfId="0" applyNumberFormat="1" applyFont="1" applyBorder="1" applyAlignment="1">
      <alignment horizontal="center" vertical="top" wrapText="1"/>
    </xf>
    <xf numFmtId="3" fontId="5" fillId="0" borderId="15" xfId="0" applyNumberFormat="1" applyFont="1" applyBorder="1" applyAlignment="1">
      <alignment horizontal="center" vertical="top" wrapText="1"/>
    </xf>
  </cellXfs>
  <cellStyles count="9">
    <cellStyle name="Hyperlink" xfId="2" builtinId="8"/>
    <cellStyle name="Normal" xfId="0" builtinId="0"/>
    <cellStyle name="Normal 2" xfId="1" xr:uid="{00000000-0005-0000-0000-000002000000}"/>
    <cellStyle name="Normal 3" xfId="3" xr:uid="{638AEB63-CDA2-4D7C-89C1-98A867705FAE}"/>
    <cellStyle name="Normal 3 2" xfId="6" xr:uid="{3DA91AEC-5919-443E-A04E-CFF652F940C3}"/>
    <cellStyle name="Normal 4" xfId="4" xr:uid="{D1E1C6B1-C418-441A-9465-97B9A91F3A47}"/>
    <cellStyle name="Normal 4 2" xfId="8" xr:uid="{58244A28-247A-44F9-B338-41B993E436DD}"/>
    <cellStyle name="Normal 4 3" xfId="7" xr:uid="{235651A9-5E6D-4A51-BE94-C2784C7BD1B6}"/>
    <cellStyle name="Normal 4 4" xfId="5" xr:uid="{5376A105-332C-4F64-9764-E2AD215BC63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E7E2CF"/>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B4A76C"/>
      <rgbColor rgb="00004165"/>
    </indexedColors>
    <mruColors>
      <color rgb="FFE7E2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24"/>
  <sheetViews>
    <sheetView zoomScale="130" zoomScaleNormal="130" workbookViewId="0"/>
  </sheetViews>
  <sheetFormatPr defaultColWidth="11.53515625" defaultRowHeight="15.5"/>
  <sheetData>
    <row r="2" spans="1:11">
      <c r="A2" s="806" t="s">
        <v>63</v>
      </c>
      <c r="B2" s="807"/>
      <c r="C2" s="807"/>
      <c r="D2" s="807"/>
      <c r="E2" s="807"/>
      <c r="F2" s="807"/>
      <c r="G2" s="807"/>
      <c r="H2" s="807"/>
      <c r="I2" s="807"/>
      <c r="J2" s="807"/>
      <c r="K2" s="808"/>
    </row>
    <row r="3" spans="1:11">
      <c r="A3" s="809"/>
      <c r="B3" s="810"/>
      <c r="C3" s="810"/>
      <c r="D3" s="810"/>
      <c r="E3" s="810"/>
      <c r="F3" s="810"/>
      <c r="G3" s="810"/>
      <c r="H3" s="810"/>
      <c r="I3" s="810"/>
      <c r="J3" s="810"/>
      <c r="K3" s="811"/>
    </row>
    <row r="4" spans="1:11" ht="16" thickBot="1">
      <c r="A4" s="812" t="s">
        <v>281</v>
      </c>
      <c r="B4" s="813"/>
      <c r="C4" s="813"/>
      <c r="D4" s="813"/>
      <c r="E4" s="813"/>
      <c r="F4" s="813"/>
      <c r="G4" s="813"/>
      <c r="H4" s="813"/>
      <c r="I4" s="813"/>
      <c r="J4" s="813"/>
      <c r="K4" s="814"/>
    </row>
    <row r="5" spans="1:11" ht="16" thickBot="1">
      <c r="A5" s="815" t="s">
        <v>282</v>
      </c>
      <c r="B5" s="813"/>
      <c r="C5" s="813"/>
      <c r="D5" s="813"/>
      <c r="E5" s="813"/>
      <c r="F5" s="813"/>
      <c r="G5" s="813"/>
      <c r="H5" s="813"/>
      <c r="I5" s="813"/>
      <c r="J5" s="813"/>
      <c r="K5" s="814"/>
    </row>
    <row r="6" spans="1:11">
      <c r="F6" t="s">
        <v>148</v>
      </c>
    </row>
    <row r="7" spans="1:11">
      <c r="A7" s="309" t="s">
        <v>61</v>
      </c>
    </row>
    <row r="8" spans="1:11">
      <c r="A8" s="45" t="s">
        <v>278</v>
      </c>
      <c r="B8" s="243"/>
      <c r="C8" s="244"/>
      <c r="D8" s="244"/>
      <c r="E8" s="244"/>
      <c r="F8" s="45"/>
      <c r="G8" s="243"/>
      <c r="H8" s="243"/>
      <c r="I8" s="243"/>
      <c r="J8" s="243"/>
    </row>
    <row r="9" spans="1:11">
      <c r="A9" s="44"/>
      <c r="B9" s="243"/>
      <c r="C9" s="244"/>
      <c r="D9" s="244"/>
      <c r="E9" s="244"/>
      <c r="F9" s="45"/>
      <c r="G9" s="243"/>
      <c r="H9" s="243"/>
      <c r="I9" s="243"/>
      <c r="J9" s="243"/>
    </row>
    <row r="10" spans="1:11">
      <c r="A10" s="293" t="s">
        <v>152</v>
      </c>
      <c r="B10" s="249"/>
      <c r="C10" s="249"/>
      <c r="D10" s="249"/>
      <c r="E10" s="249"/>
      <c r="F10" s="293"/>
      <c r="G10" s="249"/>
      <c r="H10" s="249"/>
      <c r="I10" s="249"/>
      <c r="J10" s="249"/>
    </row>
    <row r="12" spans="1:11">
      <c r="A12" s="45" t="s">
        <v>278</v>
      </c>
      <c r="F12" s="309"/>
    </row>
    <row r="14" spans="1:11">
      <c r="A14" s="45" t="s">
        <v>278</v>
      </c>
      <c r="F14" s="309"/>
    </row>
    <row r="18" spans="1:11">
      <c r="A18" s="305" t="s">
        <v>62</v>
      </c>
      <c r="B18" s="306"/>
    </row>
    <row r="19" spans="1:11">
      <c r="A19" s="305" t="s">
        <v>60</v>
      </c>
      <c r="B19" s="306"/>
    </row>
    <row r="20" spans="1:11">
      <c r="A20" s="809" t="s">
        <v>60</v>
      </c>
      <c r="B20" s="810"/>
      <c r="C20" s="810"/>
      <c r="D20" s="810"/>
      <c r="E20" s="810"/>
      <c r="F20" s="810"/>
      <c r="G20" s="810"/>
      <c r="H20" s="810"/>
      <c r="I20" s="810"/>
      <c r="J20" s="810"/>
      <c r="K20" s="811"/>
    </row>
    <row r="21" spans="1:11">
      <c r="A21">
        <v>2024</v>
      </c>
      <c r="B21" s="106" t="s">
        <v>263</v>
      </c>
    </row>
    <row r="22" spans="1:11">
      <c r="A22" s="309">
        <v>2025</v>
      </c>
      <c r="B22" s="71" t="s">
        <v>264</v>
      </c>
    </row>
    <row r="23" spans="1:11">
      <c r="A23">
        <v>2026</v>
      </c>
    </row>
    <row r="24" spans="1:11">
      <c r="A24" s="44"/>
      <c r="E24" s="44"/>
    </row>
  </sheetData>
  <mergeCells count="5">
    <mergeCell ref="A2:K2"/>
    <mergeCell ref="A3:K3"/>
    <mergeCell ref="A4:K4"/>
    <mergeCell ref="A5:K5"/>
    <mergeCell ref="A20:K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7"/>
  <sheetViews>
    <sheetView tabSelected="1" zoomScale="112" zoomScaleNormal="112" workbookViewId="0"/>
  </sheetViews>
  <sheetFormatPr defaultColWidth="6.765625" defaultRowHeight="15.5"/>
  <cols>
    <col min="1" max="1" width="3.23046875" style="449" customWidth="1"/>
    <col min="2" max="2" width="125.07421875" style="459" customWidth="1"/>
    <col min="3" max="3" width="9.4609375" style="449" customWidth="1"/>
    <col min="4" max="4" width="3.07421875" style="449" customWidth="1"/>
    <col min="5" max="5" width="6.765625" style="449" customWidth="1"/>
    <col min="6" max="16384" width="6.765625" style="449"/>
  </cols>
  <sheetData>
    <row r="1" spans="1:5" ht="15" customHeight="1">
      <c r="A1" s="446"/>
      <c r="B1" s="467" t="s">
        <v>130</v>
      </c>
      <c r="C1" s="463"/>
      <c r="D1" s="447"/>
      <c r="E1" s="448"/>
    </row>
    <row r="2" spans="1:5" ht="31.5" customHeight="1">
      <c r="A2" s="450"/>
      <c r="B2" s="799" t="s">
        <v>131</v>
      </c>
      <c r="C2" s="464"/>
      <c r="E2" s="448"/>
    </row>
    <row r="3" spans="1:5" s="452" customFormat="1" ht="18" customHeight="1">
      <c r="A3" s="451"/>
      <c r="B3" s="468"/>
      <c r="C3" s="463"/>
      <c r="E3" s="453"/>
    </row>
    <row r="4" spans="1:5">
      <c r="A4" s="450"/>
      <c r="B4" s="454" t="s">
        <v>151</v>
      </c>
      <c r="E4" s="448"/>
    </row>
    <row r="5" spans="1:5">
      <c r="A5" s="450"/>
      <c r="B5" s="454" t="s">
        <v>277</v>
      </c>
      <c r="E5" s="448"/>
    </row>
    <row r="6" spans="1:5">
      <c r="A6" s="450"/>
      <c r="B6" s="455"/>
      <c r="E6" s="448"/>
    </row>
    <row r="7" spans="1:5">
      <c r="A7" s="450"/>
      <c r="B7" s="455" t="s">
        <v>146</v>
      </c>
      <c r="E7" s="448"/>
    </row>
    <row r="8" spans="1:5">
      <c r="A8" s="450"/>
      <c r="B8" s="456" t="s">
        <v>147</v>
      </c>
      <c r="E8" s="448"/>
    </row>
    <row r="9" spans="1:5">
      <c r="A9" s="450"/>
      <c r="B9" s="456"/>
      <c r="E9" s="448"/>
    </row>
    <row r="10" spans="1:5">
      <c r="A10" s="450"/>
      <c r="B10" s="567" t="s">
        <v>194</v>
      </c>
      <c r="E10" s="448"/>
    </row>
    <row r="11" spans="1:5">
      <c r="A11" s="450"/>
      <c r="B11" s="456"/>
      <c r="E11" s="448"/>
    </row>
    <row r="12" spans="1:5" ht="15" customHeight="1">
      <c r="A12" s="450"/>
      <c r="B12" s="465" t="s">
        <v>240</v>
      </c>
      <c r="E12" s="448"/>
    </row>
    <row r="13" spans="1:5">
      <c r="A13" s="450"/>
      <c r="B13" s="457"/>
      <c r="E13" s="448"/>
    </row>
    <row r="14" spans="1:5" ht="14.65" customHeight="1">
      <c r="B14" s="465" t="s">
        <v>132</v>
      </c>
      <c r="E14" s="448"/>
    </row>
    <row r="15" spans="1:5">
      <c r="B15" s="457"/>
      <c r="E15" s="448"/>
    </row>
    <row r="16" spans="1:5" ht="15" customHeight="1">
      <c r="B16" s="465" t="s">
        <v>260</v>
      </c>
      <c r="E16" s="448"/>
    </row>
    <row r="17" spans="2:5" ht="15" customHeight="1">
      <c r="B17" s="458"/>
      <c r="E17" s="448"/>
    </row>
    <row r="18" spans="2:5" ht="15" customHeight="1">
      <c r="B18" s="465" t="s">
        <v>133</v>
      </c>
      <c r="E18" s="448"/>
    </row>
    <row r="19" spans="2:5" ht="15" customHeight="1">
      <c r="B19" s="458"/>
      <c r="E19" s="448"/>
    </row>
    <row r="20" spans="2:5" ht="15" customHeight="1">
      <c r="B20" s="465" t="s">
        <v>252</v>
      </c>
      <c r="E20" s="448"/>
    </row>
    <row r="21" spans="2:5" ht="15" customHeight="1">
      <c r="B21" s="458"/>
      <c r="E21" s="448"/>
    </row>
    <row r="22" spans="2:5" ht="15" customHeight="1">
      <c r="B22" s="465" t="s">
        <v>253</v>
      </c>
      <c r="E22" s="448"/>
    </row>
    <row r="23" spans="2:5" ht="15" customHeight="1">
      <c r="B23" s="458"/>
      <c r="E23" s="448"/>
    </row>
    <row r="24" spans="2:5" ht="15" customHeight="1">
      <c r="B24" s="465" t="s">
        <v>254</v>
      </c>
      <c r="E24" s="448"/>
    </row>
    <row r="25" spans="2:5" ht="15" customHeight="1">
      <c r="B25" s="458"/>
      <c r="E25" s="448"/>
    </row>
    <row r="26" spans="2:5" ht="15" customHeight="1">
      <c r="B26" s="466" t="s">
        <v>195</v>
      </c>
      <c r="E26" s="448"/>
    </row>
    <row r="27" spans="2:5" ht="15" customHeight="1">
      <c r="B27" s="458"/>
      <c r="E27" s="448"/>
    </row>
    <row r="28" spans="2:5" ht="27.65" customHeight="1">
      <c r="B28" s="458" t="s">
        <v>241</v>
      </c>
      <c r="E28" s="448"/>
    </row>
    <row r="29" spans="2:5" ht="15" customHeight="1">
      <c r="B29" s="466" t="s">
        <v>196</v>
      </c>
      <c r="E29" s="448"/>
    </row>
    <row r="30" spans="2:5" ht="15" customHeight="1">
      <c r="B30" s="465"/>
      <c r="E30" s="448"/>
    </row>
    <row r="31" spans="2:5" ht="28.5" customHeight="1">
      <c r="B31" s="458" t="s">
        <v>255</v>
      </c>
      <c r="E31" s="448"/>
    </row>
    <row r="32" spans="2:5" ht="15" customHeight="1">
      <c r="B32" s="465" t="s">
        <v>141</v>
      </c>
      <c r="E32" s="448"/>
    </row>
    <row r="33" spans="1:5" ht="15" customHeight="1">
      <c r="B33" s="465"/>
      <c r="E33" s="448"/>
    </row>
    <row r="34" spans="1:5" ht="15" customHeight="1">
      <c r="B34" s="567" t="s">
        <v>239</v>
      </c>
      <c r="E34" s="448"/>
    </row>
    <row r="35" spans="1:5" ht="15" customHeight="1">
      <c r="B35" s="458"/>
      <c r="E35" s="448"/>
    </row>
    <row r="36" spans="1:5" ht="15" customHeight="1">
      <c r="B36" s="567" t="s">
        <v>238</v>
      </c>
      <c r="E36" s="448"/>
    </row>
    <row r="37" spans="1:5">
      <c r="A37" s="472"/>
      <c r="B37" s="473"/>
      <c r="C37" s="472"/>
      <c r="D37" s="474"/>
    </row>
  </sheetData>
  <hyperlinks>
    <hyperlink ref="B12" location="'Table 1'!Print_Area" display="Tableau 1:Données sur les mises en chantier d'habitations de 10 000 habitants et plus" xr:uid="{00000000-0004-0000-0100-000000000000}"/>
    <hyperlink ref="B14" location="'Table 2'!A1" display="Table 2: Housing Start Data in Centres 10,000 Population and Over (Cumulative)" xr:uid="{00000000-0004-0000-0100-000001000000}"/>
    <hyperlink ref="B16" location="'Table 3'!A1" display="Table 3: Dwelling Starts in Urban Centres and Canada, Seasonally Adjusted at Annual Rates " xr:uid="{00000000-0004-0000-0100-000002000000}"/>
    <hyperlink ref="B18" location="'Table 4'!A1" display="Table 4: Dwelling Starts in Urban Centres, by Region, Seasonally Adjusted at Annual Rates " xr:uid="{00000000-0004-0000-0100-000003000000}"/>
    <hyperlink ref="B20" location="'Table 5'!A1" display="Table 5: Dwelling Starts in Urban Centres,  by Region, Seasonally Adjusted at Annual Rates " xr:uid="{00000000-0004-0000-0100-000004000000}"/>
    <hyperlink ref="B22" location="'Table 6'!A1" display="Table 6: Dwelling Starts in Urban Centres, Atlantic Provinces, Seasonally Adjusted at Annual Rates " xr:uid="{00000000-0004-0000-0100-000005000000}"/>
    <hyperlink ref="B24" location="'Table 7'!A1" display="Table 7: Dwelling Starts in Urban Centres, Prairie Provinces, Seasonally Adjusted at Annual Rates" xr:uid="{00000000-0004-0000-0100-000006000000}"/>
    <hyperlink ref="B26" location="'Table 8'!A1" display="Table 8 to Table 15: Dwelling Starts - Seasonally Adjusted at Annual Rates" xr:uid="{00000000-0004-0000-0100-000007000000}"/>
    <hyperlink ref="B28" location="'Table 16'!Print_Area" display="Table 16: Absorption of Homeowner and Condominium Units by Dwelling Type,in Metropolitan Areas, Large Urban Centres and Census Agglomerations" xr:uid="{00000000-0004-0000-0100-00000B000000}"/>
    <hyperlink ref="B29" location="'Tables 17-18'!Print_Area" display="Table 17-18: Dwelling Starts in Urban Centres and Canada, Seasonally Adjusted at Annual Rates" xr:uid="{00000000-0004-0000-0100-00000C000000}"/>
    <hyperlink ref="B31" location="'Tables 19-20'!Print_Area" display="Table 19-20: Dwelling Starts in Canada1, Atlantic Provinces, Seasonally Adjusted at Annual Rates" xr:uid="{00000000-0004-0000-0100-00000D000000}"/>
    <hyperlink ref="B32" location="'Signes conventionnels '!A1" display="Symbols  " xr:uid="{00000000-0004-0000-0100-00000E000000}"/>
    <hyperlink ref="B10" location="Notes!A1" display="Notes" xr:uid="{7517E635-1B28-4B3A-8A54-E6C4851D3C26}"/>
    <hyperlink ref="B34" location="'Étendue et Géographie'!A1" display="Étendue et Géographie" xr:uid="{949968F8-51D7-4DDD-B549-3AE068AC7BE4}"/>
    <hyperlink ref="B36" location="'Concepts et définitions '!A1" display="Concepts et Définitions " xr:uid="{193B39E2-E53A-4C58-9917-C780DF953816}"/>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zoomScale="112" zoomScaleNormal="112" workbookViewId="0"/>
  </sheetViews>
  <sheetFormatPr defaultColWidth="8.765625" defaultRowHeight="15.5"/>
  <cols>
    <col min="1" max="16384" width="8.765625" style="449"/>
  </cols>
  <sheetData>
    <row r="1" spans="1:11" ht="18.5">
      <c r="A1" s="566" t="s">
        <v>174</v>
      </c>
    </row>
    <row r="2" spans="1:11" ht="15.75" customHeight="1">
      <c r="A2" s="566"/>
    </row>
    <row r="3" spans="1:11" s="549" customFormat="1" ht="30" customHeight="1">
      <c r="A3" s="816" t="s">
        <v>242</v>
      </c>
      <c r="B3" s="816"/>
      <c r="C3" s="816"/>
      <c r="D3" s="816"/>
      <c r="E3" s="816"/>
      <c r="F3" s="816"/>
      <c r="G3" s="816"/>
      <c r="H3" s="816"/>
      <c r="I3" s="816"/>
      <c r="J3" s="816"/>
      <c r="K3" s="816"/>
    </row>
    <row r="4" spans="1:11" s="549" customFormat="1" ht="12.75" customHeight="1">
      <c r="A4" s="574"/>
      <c r="B4" s="574"/>
      <c r="C4" s="574"/>
      <c r="D4" s="574"/>
      <c r="E4" s="574"/>
      <c r="F4" s="574"/>
      <c r="G4" s="574"/>
      <c r="H4" s="574"/>
      <c r="I4" s="574"/>
      <c r="J4" s="574"/>
      <c r="K4" s="574"/>
    </row>
    <row r="5" spans="1:11" s="549" customFormat="1" ht="18" customHeight="1">
      <c r="A5" s="816" t="s">
        <v>243</v>
      </c>
      <c r="B5" s="816"/>
      <c r="C5" s="816"/>
      <c r="D5" s="816"/>
      <c r="E5" s="816"/>
      <c r="F5" s="816"/>
      <c r="G5" s="816"/>
      <c r="H5" s="816"/>
      <c r="I5" s="816"/>
      <c r="J5" s="816"/>
      <c r="K5" s="816"/>
    </row>
    <row r="6" spans="1:11" s="549" customFormat="1" ht="15.4" customHeight="1">
      <c r="A6" s="816" t="s">
        <v>187</v>
      </c>
      <c r="B6" s="816"/>
      <c r="C6" s="816"/>
      <c r="D6" s="816"/>
      <c r="E6" s="816"/>
      <c r="F6" s="816"/>
      <c r="G6" s="816"/>
      <c r="H6" s="816"/>
      <c r="I6" s="816"/>
      <c r="J6" s="816"/>
      <c r="K6" s="816"/>
    </row>
    <row r="7" spans="1:11" s="549" customFormat="1">
      <c r="A7" s="548"/>
      <c r="B7" s="574"/>
      <c r="C7" s="574"/>
      <c r="D7" s="574"/>
      <c r="E7" s="574"/>
      <c r="F7" s="574"/>
      <c r="G7" s="574"/>
      <c r="H7" s="574"/>
      <c r="I7" s="574"/>
      <c r="J7" s="574"/>
      <c r="K7" s="574"/>
    </row>
    <row r="8" spans="1:11" s="549" customFormat="1">
      <c r="A8" s="548" t="s">
        <v>189</v>
      </c>
    </row>
    <row r="9" spans="1:11" s="549" customFormat="1" ht="14.5">
      <c r="A9" s="549" t="s">
        <v>171</v>
      </c>
    </row>
    <row r="10" spans="1:11" s="549" customFormat="1" ht="14.5">
      <c r="A10" s="549" t="s">
        <v>192</v>
      </c>
    </row>
    <row r="11" spans="1:11" s="549" customFormat="1" ht="14.5">
      <c r="A11" s="549" t="s">
        <v>188</v>
      </c>
    </row>
    <row r="12" spans="1:11" s="549" customFormat="1" ht="14.5">
      <c r="A12" s="549" t="s">
        <v>190</v>
      </c>
    </row>
    <row r="13" spans="1:11" s="549" customFormat="1" ht="14.5">
      <c r="A13" s="549" t="s">
        <v>191</v>
      </c>
    </row>
    <row r="14" spans="1:11" s="549" customFormat="1" ht="14.5">
      <c r="A14" s="549" t="s">
        <v>176</v>
      </c>
    </row>
    <row r="15" spans="1:11" s="549" customFormat="1" ht="14.5">
      <c r="A15" s="549" t="s">
        <v>175</v>
      </c>
    </row>
    <row r="16" spans="1:11" s="549" customFormat="1" ht="14.5">
      <c r="A16" s="549" t="s">
        <v>182</v>
      </c>
    </row>
    <row r="17" spans="1:11" s="549" customFormat="1" ht="14.5">
      <c r="A17" s="549" t="s">
        <v>177</v>
      </c>
    </row>
    <row r="18" spans="1:11" s="549" customFormat="1" ht="14.5">
      <c r="A18" s="549" t="s">
        <v>179</v>
      </c>
    </row>
    <row r="19" spans="1:11" s="549" customFormat="1" ht="14.5">
      <c r="A19" s="549" t="s">
        <v>183</v>
      </c>
    </row>
    <row r="20" spans="1:11">
      <c r="A20" s="549" t="s">
        <v>178</v>
      </c>
      <c r="B20" s="549"/>
      <c r="C20" s="549"/>
      <c r="D20" s="549"/>
      <c r="E20" s="549"/>
      <c r="F20" s="549"/>
      <c r="G20" s="549"/>
      <c r="H20" s="549"/>
      <c r="I20" s="549"/>
      <c r="J20" s="549"/>
      <c r="K20" s="549"/>
    </row>
    <row r="21" spans="1:11">
      <c r="A21" s="549" t="s">
        <v>180</v>
      </c>
      <c r="B21" s="549"/>
      <c r="C21" s="549"/>
      <c r="D21" s="549"/>
      <c r="E21" s="549"/>
      <c r="F21" s="549"/>
      <c r="G21" s="549"/>
      <c r="H21" s="549"/>
      <c r="I21" s="549"/>
      <c r="J21" s="549"/>
      <c r="K21" s="549"/>
    </row>
    <row r="22" spans="1:11">
      <c r="A22" s="549"/>
      <c r="B22" s="549"/>
      <c r="C22" s="549"/>
      <c r="D22" s="549"/>
      <c r="E22" s="549"/>
      <c r="F22" s="549"/>
      <c r="G22" s="549"/>
      <c r="H22" s="549"/>
      <c r="I22" s="549"/>
      <c r="J22" s="549"/>
      <c r="K22" s="549"/>
    </row>
    <row r="23" spans="1:11">
      <c r="A23" s="548" t="s">
        <v>244</v>
      </c>
      <c r="B23" s="549"/>
      <c r="C23" s="549"/>
      <c r="D23" s="549"/>
      <c r="E23" s="549"/>
      <c r="F23" s="549"/>
      <c r="G23" s="549"/>
      <c r="H23" s="549"/>
      <c r="I23" s="549"/>
      <c r="J23" s="549"/>
      <c r="K23" s="549"/>
    </row>
    <row r="24" spans="1:11">
      <c r="A24" s="548" t="s">
        <v>181</v>
      </c>
      <c r="B24" s="549"/>
      <c r="C24" s="549"/>
      <c r="D24" s="549"/>
      <c r="E24" s="549"/>
      <c r="F24" s="549"/>
      <c r="G24" s="549"/>
      <c r="H24" s="549"/>
      <c r="I24" s="549"/>
      <c r="J24" s="549"/>
      <c r="K24" s="549"/>
    </row>
    <row r="25" spans="1:11">
      <c r="A25" s="549" t="s">
        <v>172</v>
      </c>
    </row>
    <row r="26" spans="1:11">
      <c r="A26" s="549" t="s">
        <v>173</v>
      </c>
    </row>
    <row r="27" spans="1:11">
      <c r="A27" s="549" t="s">
        <v>193</v>
      </c>
    </row>
    <row r="28" spans="1:11">
      <c r="A28" s="549"/>
    </row>
    <row r="29" spans="1:11">
      <c r="A29" s="548" t="s">
        <v>247</v>
      </c>
    </row>
    <row r="30" spans="1:11">
      <c r="A30" s="549" t="s">
        <v>245</v>
      </c>
    </row>
    <row r="31" spans="1:11">
      <c r="A31" s="549" t="s">
        <v>248</v>
      </c>
    </row>
    <row r="32" spans="1:11">
      <c r="A32" s="549" t="s">
        <v>246</v>
      </c>
    </row>
  </sheetData>
  <mergeCells count="3">
    <mergeCell ref="A3:K3"/>
    <mergeCell ref="A5:K5"/>
    <mergeCell ref="A6:K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125"/>
  <sheetViews>
    <sheetView zoomScale="130" zoomScaleNormal="130" workbookViewId="0">
      <pane xSplit="2" ySplit="7" topLeftCell="C8" activePane="bottomRight" state="frozen"/>
      <selection pane="topRight"/>
      <selection pane="bottomLeft"/>
      <selection pane="bottomRight"/>
    </sheetView>
  </sheetViews>
  <sheetFormatPr defaultColWidth="9.765625" defaultRowHeight="15.5"/>
  <cols>
    <col min="1" max="4" width="7.765625" style="6" customWidth="1"/>
    <col min="5" max="5" width="4.765625" style="6" customWidth="1"/>
    <col min="6" max="7" width="7.765625" style="6" customWidth="1"/>
    <col min="8" max="8" width="4.765625" style="6" customWidth="1"/>
    <col min="9" max="10" width="7.765625" style="6" customWidth="1"/>
    <col min="11" max="11" width="4.765625" style="6" customWidth="1"/>
    <col min="12" max="16384" width="9.765625" style="596"/>
  </cols>
  <sheetData>
    <row r="1" spans="1:256" ht="16.149999999999999" customHeight="1">
      <c r="A1" s="341" t="s">
        <v>64</v>
      </c>
      <c r="B1" s="342"/>
      <c r="C1" s="342"/>
      <c r="D1" s="342"/>
      <c r="E1" s="342"/>
      <c r="F1" s="342"/>
      <c r="G1" s="342"/>
      <c r="H1" s="342"/>
      <c r="I1" s="342"/>
      <c r="J1" s="342"/>
      <c r="K1" s="343"/>
      <c r="L1" s="594"/>
      <c r="M1" s="594"/>
      <c r="N1" s="594"/>
      <c r="O1" s="594"/>
      <c r="P1" s="594"/>
      <c r="Q1" s="594"/>
      <c r="R1" s="595"/>
      <c r="S1" s="595"/>
      <c r="T1" s="595"/>
      <c r="U1" s="595"/>
      <c r="V1" s="595"/>
      <c r="W1" s="595"/>
      <c r="X1" s="595"/>
      <c r="Y1" s="595"/>
      <c r="Z1" s="595"/>
      <c r="AA1" s="595"/>
      <c r="AB1" s="595"/>
      <c r="AC1" s="595"/>
      <c r="AD1" s="595"/>
      <c r="AE1" s="595"/>
      <c r="AF1" s="595"/>
      <c r="AG1" s="595"/>
      <c r="AH1" s="595"/>
      <c r="AI1" s="595"/>
      <c r="AJ1" s="595"/>
      <c r="AK1" s="595"/>
      <c r="AL1" s="595"/>
      <c r="AM1" s="595"/>
      <c r="AN1" s="595"/>
      <c r="AO1" s="595"/>
      <c r="AP1" s="595"/>
      <c r="AQ1" s="595"/>
      <c r="AR1" s="595"/>
      <c r="AS1" s="595"/>
      <c r="AT1" s="595"/>
      <c r="AU1" s="595"/>
      <c r="AV1" s="595"/>
      <c r="AW1" s="595"/>
      <c r="AX1" s="595"/>
      <c r="AY1" s="595"/>
      <c r="AZ1" s="595"/>
      <c r="BA1" s="595"/>
      <c r="BB1" s="595"/>
      <c r="BC1" s="595"/>
      <c r="BD1" s="595"/>
      <c r="BE1" s="595"/>
      <c r="BF1" s="595"/>
      <c r="BG1" s="595"/>
      <c r="BH1" s="595"/>
      <c r="BI1" s="595"/>
      <c r="BJ1" s="595"/>
      <c r="BK1" s="595"/>
      <c r="BL1" s="595"/>
      <c r="BM1" s="595"/>
      <c r="BN1" s="595"/>
      <c r="BO1" s="595"/>
      <c r="BP1" s="595"/>
      <c r="BQ1" s="595"/>
      <c r="BR1" s="595"/>
      <c r="BS1" s="595"/>
      <c r="BT1" s="595"/>
      <c r="BU1" s="595"/>
      <c r="BV1" s="595"/>
      <c r="BW1" s="595"/>
      <c r="BX1" s="595"/>
      <c r="BY1" s="595"/>
      <c r="BZ1" s="595"/>
      <c r="CA1" s="595"/>
      <c r="CB1" s="595"/>
      <c r="CC1" s="595"/>
      <c r="CD1" s="595"/>
      <c r="CE1" s="595"/>
      <c r="CF1" s="595"/>
      <c r="CG1" s="595"/>
      <c r="CH1" s="595"/>
      <c r="CI1" s="595"/>
      <c r="CJ1" s="595"/>
      <c r="CK1" s="595"/>
      <c r="CL1" s="595"/>
      <c r="CM1" s="595"/>
      <c r="CN1" s="595"/>
      <c r="CO1" s="595"/>
      <c r="CP1" s="595"/>
      <c r="CQ1" s="595"/>
      <c r="CR1" s="595"/>
      <c r="CS1" s="595"/>
      <c r="CT1" s="595"/>
      <c r="CU1" s="595"/>
      <c r="CV1" s="595"/>
      <c r="CW1" s="595"/>
      <c r="CX1" s="595"/>
      <c r="CY1" s="595"/>
      <c r="CZ1" s="595"/>
      <c r="DA1" s="595"/>
      <c r="DB1" s="595"/>
      <c r="DC1" s="595"/>
      <c r="DD1" s="595"/>
      <c r="DE1" s="595"/>
      <c r="DF1" s="595"/>
      <c r="DG1" s="595"/>
      <c r="DH1" s="595"/>
      <c r="DI1" s="595"/>
      <c r="DJ1" s="595"/>
      <c r="DK1" s="595"/>
      <c r="DL1" s="595"/>
      <c r="DM1" s="595"/>
      <c r="DN1" s="595"/>
      <c r="DO1" s="595"/>
      <c r="DP1" s="595"/>
      <c r="DQ1" s="595"/>
      <c r="DR1" s="595"/>
      <c r="DS1" s="595"/>
      <c r="DT1" s="595"/>
      <c r="DU1" s="595"/>
      <c r="DV1" s="595"/>
      <c r="DW1" s="595"/>
      <c r="DX1" s="595"/>
      <c r="DY1" s="595"/>
      <c r="DZ1" s="595"/>
      <c r="EA1" s="595"/>
      <c r="EB1" s="595"/>
      <c r="EC1" s="595"/>
      <c r="ED1" s="595"/>
      <c r="EE1" s="595"/>
      <c r="EF1" s="595"/>
      <c r="EG1" s="595"/>
      <c r="EH1" s="595"/>
      <c r="EI1" s="595"/>
      <c r="EJ1" s="595"/>
      <c r="EK1" s="595"/>
      <c r="EL1" s="595"/>
      <c r="EM1" s="595"/>
      <c r="EN1" s="595"/>
      <c r="EO1" s="595"/>
      <c r="EP1" s="595"/>
      <c r="EQ1" s="595"/>
      <c r="ER1" s="595"/>
      <c r="ES1" s="595"/>
      <c r="ET1" s="595"/>
      <c r="EU1" s="595"/>
      <c r="EV1" s="595"/>
      <c r="EW1" s="595"/>
      <c r="EX1" s="595"/>
      <c r="EY1" s="595"/>
      <c r="EZ1" s="595"/>
      <c r="FA1" s="595"/>
      <c r="FB1" s="595"/>
      <c r="FC1" s="595"/>
      <c r="FD1" s="595"/>
      <c r="FE1" s="595"/>
      <c r="FF1" s="595"/>
      <c r="FG1" s="595"/>
      <c r="FH1" s="595"/>
      <c r="FI1" s="595"/>
      <c r="FJ1" s="595"/>
      <c r="FK1" s="595"/>
      <c r="FL1" s="595"/>
      <c r="FM1" s="595"/>
      <c r="FN1" s="595"/>
      <c r="FO1" s="595"/>
      <c r="FP1" s="595"/>
      <c r="FQ1" s="595"/>
      <c r="FR1" s="595"/>
      <c r="FS1" s="595"/>
      <c r="FT1" s="595"/>
      <c r="FU1" s="595"/>
      <c r="FV1" s="595"/>
      <c r="FW1" s="595"/>
      <c r="FX1" s="595"/>
      <c r="FY1" s="595"/>
      <c r="FZ1" s="595"/>
      <c r="GA1" s="595"/>
      <c r="GB1" s="595"/>
      <c r="GC1" s="595"/>
      <c r="GD1" s="595"/>
      <c r="GE1" s="595"/>
      <c r="GF1" s="595"/>
      <c r="GG1" s="595"/>
      <c r="GH1" s="595"/>
      <c r="GI1" s="595"/>
      <c r="GJ1" s="595"/>
      <c r="GK1" s="595"/>
      <c r="GL1" s="595"/>
      <c r="GM1" s="595"/>
      <c r="GN1" s="595"/>
      <c r="GO1" s="595"/>
      <c r="GP1" s="595"/>
      <c r="GQ1" s="595"/>
      <c r="GR1" s="595"/>
      <c r="GS1" s="595"/>
      <c r="GT1" s="595"/>
      <c r="GU1" s="595"/>
      <c r="GV1" s="595"/>
      <c r="GW1" s="595"/>
      <c r="GX1" s="595"/>
      <c r="GY1" s="595"/>
      <c r="GZ1" s="595"/>
      <c r="HA1" s="595"/>
      <c r="HB1" s="595"/>
      <c r="HC1" s="595"/>
      <c r="HD1" s="595"/>
      <c r="HE1" s="595"/>
      <c r="HF1" s="595"/>
      <c r="HG1" s="595"/>
      <c r="HH1" s="595"/>
      <c r="HI1" s="595"/>
      <c r="HJ1" s="595"/>
      <c r="HK1" s="595"/>
      <c r="HL1" s="595"/>
      <c r="HM1" s="595"/>
      <c r="HN1" s="595"/>
      <c r="HO1" s="595"/>
      <c r="HP1" s="595"/>
      <c r="HQ1" s="595"/>
      <c r="HR1" s="595"/>
      <c r="HS1" s="595"/>
      <c r="HT1" s="595"/>
      <c r="HU1" s="595"/>
      <c r="HV1" s="595"/>
      <c r="HW1" s="595"/>
      <c r="HX1" s="595"/>
      <c r="HY1" s="595"/>
      <c r="HZ1" s="595"/>
      <c r="IA1" s="595"/>
      <c r="IB1" s="595"/>
      <c r="IC1" s="595"/>
      <c r="ID1" s="595"/>
      <c r="IE1" s="595"/>
      <c r="IF1" s="595"/>
      <c r="IG1" s="595"/>
      <c r="IH1" s="595"/>
      <c r="II1" s="595"/>
      <c r="IJ1" s="595"/>
      <c r="IK1" s="595"/>
      <c r="IL1" s="595"/>
      <c r="IM1" s="595"/>
      <c r="IN1" s="595"/>
      <c r="IO1" s="595"/>
      <c r="IP1" s="595"/>
      <c r="IQ1" s="595"/>
      <c r="IR1" s="595"/>
      <c r="IS1" s="595"/>
      <c r="IT1" s="595"/>
      <c r="IU1" s="595"/>
      <c r="IV1" s="595"/>
    </row>
    <row r="2" spans="1:256" ht="16.149999999999999" customHeight="1">
      <c r="A2" s="344" t="s">
        <v>65</v>
      </c>
      <c r="B2" s="345"/>
      <c r="C2" s="345"/>
      <c r="D2" s="345"/>
      <c r="E2" s="345"/>
      <c r="F2" s="345"/>
      <c r="G2" s="345"/>
      <c r="H2" s="345"/>
      <c r="I2" s="345"/>
      <c r="J2" s="345"/>
      <c r="K2" s="346"/>
      <c r="L2" s="594"/>
      <c r="M2" s="594"/>
      <c r="N2" s="594"/>
      <c r="O2" s="594"/>
      <c r="P2" s="594"/>
      <c r="Q2" s="594"/>
      <c r="R2" s="595"/>
      <c r="S2" s="595"/>
      <c r="T2" s="595"/>
      <c r="U2" s="595"/>
      <c r="V2" s="595"/>
      <c r="W2" s="595"/>
      <c r="X2" s="595"/>
      <c r="Y2" s="595"/>
      <c r="Z2" s="595"/>
      <c r="AA2" s="595"/>
      <c r="AB2" s="595"/>
      <c r="AC2" s="595"/>
      <c r="AD2" s="595"/>
      <c r="AE2" s="595"/>
      <c r="AF2" s="595"/>
      <c r="AG2" s="595"/>
      <c r="AH2" s="595"/>
      <c r="AI2" s="595"/>
      <c r="AJ2" s="595"/>
      <c r="AK2" s="595"/>
      <c r="AL2" s="595"/>
      <c r="AM2" s="595"/>
      <c r="AN2" s="595"/>
      <c r="AO2" s="595"/>
      <c r="AP2" s="595"/>
      <c r="AQ2" s="595"/>
      <c r="AR2" s="595"/>
      <c r="AS2" s="595"/>
      <c r="AT2" s="595"/>
      <c r="AU2" s="595"/>
      <c r="AV2" s="595"/>
      <c r="AW2" s="595"/>
      <c r="AX2" s="595"/>
      <c r="AY2" s="595"/>
      <c r="AZ2" s="595"/>
      <c r="BA2" s="595"/>
      <c r="BB2" s="595"/>
      <c r="BC2" s="595"/>
      <c r="BD2" s="595"/>
      <c r="BE2" s="595"/>
      <c r="BF2" s="595"/>
      <c r="BG2" s="595"/>
      <c r="BH2" s="595"/>
      <c r="BI2" s="595"/>
      <c r="BJ2" s="595"/>
      <c r="BK2" s="595"/>
      <c r="BL2" s="595"/>
      <c r="BM2" s="595"/>
      <c r="BN2" s="595"/>
      <c r="BO2" s="595"/>
      <c r="BP2" s="595"/>
      <c r="BQ2" s="595"/>
      <c r="BR2" s="595"/>
      <c r="BS2" s="595"/>
      <c r="BT2" s="595"/>
      <c r="BU2" s="595"/>
      <c r="BV2" s="595"/>
      <c r="BW2" s="595"/>
      <c r="BX2" s="595"/>
      <c r="BY2" s="595"/>
      <c r="BZ2" s="595"/>
      <c r="CA2" s="595"/>
      <c r="CB2" s="595"/>
      <c r="CC2" s="595"/>
      <c r="CD2" s="595"/>
      <c r="CE2" s="595"/>
      <c r="CF2" s="595"/>
      <c r="CG2" s="595"/>
      <c r="CH2" s="595"/>
      <c r="CI2" s="595"/>
      <c r="CJ2" s="595"/>
      <c r="CK2" s="595"/>
      <c r="CL2" s="595"/>
      <c r="CM2" s="595"/>
      <c r="CN2" s="595"/>
      <c r="CO2" s="595"/>
      <c r="CP2" s="595"/>
      <c r="CQ2" s="595"/>
      <c r="CR2" s="595"/>
      <c r="CS2" s="595"/>
      <c r="CT2" s="595"/>
      <c r="CU2" s="595"/>
      <c r="CV2" s="595"/>
      <c r="CW2" s="595"/>
      <c r="CX2" s="595"/>
      <c r="CY2" s="595"/>
      <c r="CZ2" s="595"/>
      <c r="DA2" s="595"/>
      <c r="DB2" s="595"/>
      <c r="DC2" s="595"/>
      <c r="DD2" s="595"/>
      <c r="DE2" s="595"/>
      <c r="DF2" s="595"/>
      <c r="DG2" s="595"/>
      <c r="DH2" s="595"/>
      <c r="DI2" s="595"/>
      <c r="DJ2" s="595"/>
      <c r="DK2" s="595"/>
      <c r="DL2" s="595"/>
      <c r="DM2" s="595"/>
      <c r="DN2" s="595"/>
      <c r="DO2" s="595"/>
      <c r="DP2" s="595"/>
      <c r="DQ2" s="595"/>
      <c r="DR2" s="595"/>
      <c r="DS2" s="595"/>
      <c r="DT2" s="595"/>
      <c r="DU2" s="595"/>
      <c r="DV2" s="595"/>
      <c r="DW2" s="595"/>
      <c r="DX2" s="595"/>
      <c r="DY2" s="595"/>
      <c r="DZ2" s="595"/>
      <c r="EA2" s="595"/>
      <c r="EB2" s="595"/>
      <c r="EC2" s="595"/>
      <c r="ED2" s="595"/>
      <c r="EE2" s="595"/>
      <c r="EF2" s="595"/>
      <c r="EG2" s="595"/>
      <c r="EH2" s="595"/>
      <c r="EI2" s="595"/>
      <c r="EJ2" s="595"/>
      <c r="EK2" s="595"/>
      <c r="EL2" s="595"/>
      <c r="EM2" s="595"/>
      <c r="EN2" s="595"/>
      <c r="EO2" s="595"/>
      <c r="EP2" s="595"/>
      <c r="EQ2" s="595"/>
      <c r="ER2" s="595"/>
      <c r="ES2" s="595"/>
      <c r="ET2" s="595"/>
      <c r="EU2" s="595"/>
      <c r="EV2" s="595"/>
      <c r="EW2" s="595"/>
      <c r="EX2" s="595"/>
      <c r="EY2" s="595"/>
      <c r="EZ2" s="595"/>
      <c r="FA2" s="595"/>
      <c r="FB2" s="595"/>
      <c r="FC2" s="595"/>
      <c r="FD2" s="595"/>
      <c r="FE2" s="595"/>
      <c r="FF2" s="595"/>
      <c r="FG2" s="595"/>
      <c r="FH2" s="595"/>
      <c r="FI2" s="595"/>
      <c r="FJ2" s="595"/>
      <c r="FK2" s="595"/>
      <c r="FL2" s="595"/>
      <c r="FM2" s="595"/>
      <c r="FN2" s="595"/>
      <c r="FO2" s="595"/>
      <c r="FP2" s="595"/>
      <c r="FQ2" s="595"/>
      <c r="FR2" s="595"/>
      <c r="FS2" s="595"/>
      <c r="FT2" s="595"/>
      <c r="FU2" s="595"/>
      <c r="FV2" s="595"/>
      <c r="FW2" s="595"/>
      <c r="FX2" s="595"/>
      <c r="FY2" s="595"/>
      <c r="FZ2" s="595"/>
      <c r="GA2" s="595"/>
      <c r="GB2" s="595"/>
      <c r="GC2" s="595"/>
      <c r="GD2" s="595"/>
      <c r="GE2" s="595"/>
      <c r="GF2" s="595"/>
      <c r="GG2" s="595"/>
      <c r="GH2" s="595"/>
      <c r="GI2" s="595"/>
      <c r="GJ2" s="595"/>
      <c r="GK2" s="595"/>
      <c r="GL2" s="595"/>
      <c r="GM2" s="595"/>
      <c r="GN2" s="595"/>
      <c r="GO2" s="595"/>
      <c r="GP2" s="595"/>
      <c r="GQ2" s="595"/>
      <c r="GR2" s="595"/>
      <c r="GS2" s="595"/>
      <c r="GT2" s="595"/>
      <c r="GU2" s="595"/>
      <c r="GV2" s="595"/>
      <c r="GW2" s="595"/>
      <c r="GX2" s="595"/>
      <c r="GY2" s="595"/>
      <c r="GZ2" s="595"/>
      <c r="HA2" s="595"/>
      <c r="HB2" s="595"/>
      <c r="HC2" s="595"/>
      <c r="HD2" s="595"/>
      <c r="HE2" s="595"/>
      <c r="HF2" s="595"/>
      <c r="HG2" s="595"/>
      <c r="HH2" s="595"/>
      <c r="HI2" s="595"/>
      <c r="HJ2" s="595"/>
      <c r="HK2" s="595"/>
      <c r="HL2" s="595"/>
      <c r="HM2" s="595"/>
      <c r="HN2" s="595"/>
      <c r="HO2" s="595"/>
      <c r="HP2" s="595"/>
      <c r="HQ2" s="595"/>
      <c r="HR2" s="595"/>
      <c r="HS2" s="595"/>
      <c r="HT2" s="595"/>
      <c r="HU2" s="595"/>
      <c r="HV2" s="595"/>
      <c r="HW2" s="595"/>
      <c r="HX2" s="595"/>
      <c r="HY2" s="595"/>
      <c r="HZ2" s="595"/>
      <c r="IA2" s="595"/>
      <c r="IB2" s="595"/>
      <c r="IC2" s="595"/>
      <c r="ID2" s="595"/>
      <c r="IE2" s="595"/>
      <c r="IF2" s="595"/>
      <c r="IG2" s="595"/>
      <c r="IH2" s="595"/>
      <c r="II2" s="595"/>
      <c r="IJ2" s="595"/>
      <c r="IK2" s="595"/>
      <c r="IL2" s="595"/>
      <c r="IM2" s="595"/>
      <c r="IN2" s="595"/>
      <c r="IO2" s="595"/>
      <c r="IP2" s="595"/>
      <c r="IQ2" s="595"/>
      <c r="IR2" s="595"/>
      <c r="IS2" s="595"/>
      <c r="IT2" s="595"/>
      <c r="IU2" s="595"/>
      <c r="IV2" s="595"/>
    </row>
    <row r="3" spans="1:256" ht="16.149999999999999" customHeight="1">
      <c r="A3" s="376"/>
      <c r="B3" s="377"/>
      <c r="C3" s="377"/>
      <c r="D3" s="377"/>
      <c r="E3" s="377"/>
      <c r="F3" s="377"/>
      <c r="G3" s="377"/>
      <c r="H3" s="377"/>
      <c r="I3" s="377"/>
      <c r="J3" s="377"/>
      <c r="K3" s="378"/>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5"/>
      <c r="AM3" s="595"/>
      <c r="AN3" s="595"/>
      <c r="AO3" s="595"/>
      <c r="AP3" s="595"/>
      <c r="AQ3" s="595"/>
      <c r="AR3" s="595"/>
      <c r="AS3" s="595"/>
      <c r="AT3" s="595"/>
      <c r="AU3" s="595"/>
      <c r="AV3" s="595"/>
      <c r="AW3" s="595"/>
      <c r="AX3" s="595"/>
      <c r="AY3" s="595"/>
      <c r="AZ3" s="595"/>
      <c r="BA3" s="595"/>
      <c r="BB3" s="595"/>
      <c r="BC3" s="595"/>
      <c r="BD3" s="595"/>
      <c r="BE3" s="595"/>
      <c r="BF3" s="595"/>
      <c r="BG3" s="595"/>
      <c r="BH3" s="595"/>
      <c r="BI3" s="595"/>
      <c r="BJ3" s="595"/>
      <c r="BK3" s="595"/>
      <c r="BL3" s="595"/>
      <c r="BM3" s="595"/>
      <c r="BN3" s="595"/>
      <c r="BO3" s="595"/>
      <c r="BP3" s="595"/>
      <c r="BQ3" s="595"/>
      <c r="BR3" s="595"/>
      <c r="BS3" s="595"/>
      <c r="BT3" s="595"/>
      <c r="BU3" s="595"/>
      <c r="BV3" s="595"/>
      <c r="BW3" s="595"/>
      <c r="BX3" s="595"/>
      <c r="BY3" s="595"/>
      <c r="BZ3" s="595"/>
      <c r="CA3" s="595"/>
      <c r="CB3" s="595"/>
      <c r="CC3" s="595"/>
      <c r="CD3" s="595"/>
      <c r="CE3" s="595"/>
      <c r="CF3" s="595"/>
      <c r="CG3" s="595"/>
      <c r="CH3" s="595"/>
      <c r="CI3" s="595"/>
      <c r="CJ3" s="595"/>
      <c r="CK3" s="595"/>
      <c r="CL3" s="595"/>
      <c r="CM3" s="595"/>
      <c r="CN3" s="595"/>
      <c r="CO3" s="595"/>
      <c r="CP3" s="595"/>
      <c r="CQ3" s="595"/>
      <c r="CR3" s="595"/>
      <c r="CS3" s="595"/>
      <c r="CT3" s="595"/>
      <c r="CU3" s="595"/>
      <c r="CV3" s="595"/>
      <c r="CW3" s="595"/>
      <c r="CX3" s="595"/>
      <c r="CY3" s="595"/>
      <c r="CZ3" s="595"/>
      <c r="DA3" s="595"/>
      <c r="DB3" s="595"/>
      <c r="DC3" s="595"/>
      <c r="DD3" s="595"/>
      <c r="DE3" s="595"/>
      <c r="DF3" s="595"/>
      <c r="DG3" s="595"/>
      <c r="DH3" s="595"/>
      <c r="DI3" s="595"/>
      <c r="DJ3" s="595"/>
      <c r="DK3" s="595"/>
      <c r="DL3" s="595"/>
      <c r="DM3" s="595"/>
      <c r="DN3" s="595"/>
      <c r="DO3" s="595"/>
      <c r="DP3" s="595"/>
      <c r="DQ3" s="595"/>
      <c r="DR3" s="595"/>
      <c r="DS3" s="595"/>
      <c r="DT3" s="595"/>
      <c r="DU3" s="595"/>
      <c r="DV3" s="595"/>
      <c r="DW3" s="595"/>
      <c r="DX3" s="595"/>
      <c r="DY3" s="595"/>
      <c r="DZ3" s="595"/>
      <c r="EA3" s="595"/>
      <c r="EB3" s="595"/>
      <c r="EC3" s="595"/>
      <c r="ED3" s="595"/>
      <c r="EE3" s="595"/>
      <c r="EF3" s="595"/>
      <c r="EG3" s="595"/>
      <c r="EH3" s="595"/>
      <c r="EI3" s="595"/>
      <c r="EJ3" s="595"/>
      <c r="EK3" s="595"/>
      <c r="EL3" s="595"/>
      <c r="EM3" s="595"/>
      <c r="EN3" s="595"/>
      <c r="EO3" s="595"/>
      <c r="EP3" s="595"/>
      <c r="EQ3" s="595"/>
      <c r="ER3" s="595"/>
      <c r="ES3" s="595"/>
      <c r="ET3" s="595"/>
      <c r="EU3" s="595"/>
      <c r="EV3" s="595"/>
      <c r="EW3" s="595"/>
      <c r="EX3" s="595"/>
      <c r="EY3" s="595"/>
      <c r="EZ3" s="595"/>
      <c r="FA3" s="595"/>
      <c r="FB3" s="595"/>
      <c r="FC3" s="595"/>
      <c r="FD3" s="595"/>
      <c r="FE3" s="595"/>
      <c r="FF3" s="595"/>
      <c r="FG3" s="595"/>
      <c r="FH3" s="595"/>
      <c r="FI3" s="595"/>
      <c r="FJ3" s="595"/>
      <c r="FK3" s="595"/>
      <c r="FL3" s="595"/>
      <c r="FM3" s="595"/>
      <c r="FN3" s="595"/>
      <c r="FO3" s="595"/>
      <c r="FP3" s="595"/>
      <c r="FQ3" s="595"/>
      <c r="FR3" s="595"/>
      <c r="FS3" s="595"/>
      <c r="FT3" s="595"/>
      <c r="FU3" s="595"/>
      <c r="FV3" s="595"/>
      <c r="FW3" s="595"/>
      <c r="FX3" s="595"/>
      <c r="FY3" s="595"/>
      <c r="FZ3" s="595"/>
      <c r="GA3" s="595"/>
      <c r="GB3" s="595"/>
      <c r="GC3" s="595"/>
      <c r="GD3" s="595"/>
      <c r="GE3" s="595"/>
      <c r="GF3" s="595"/>
      <c r="GG3" s="595"/>
      <c r="GH3" s="595"/>
      <c r="GI3" s="595"/>
      <c r="GJ3" s="595"/>
      <c r="GK3" s="595"/>
      <c r="GL3" s="595"/>
      <c r="GM3" s="595"/>
      <c r="GN3" s="595"/>
      <c r="GO3" s="595"/>
      <c r="GP3" s="595"/>
      <c r="GQ3" s="595"/>
      <c r="GR3" s="595"/>
      <c r="GS3" s="595"/>
      <c r="GT3" s="595"/>
      <c r="GU3" s="595"/>
      <c r="GV3" s="595"/>
      <c r="GW3" s="595"/>
      <c r="GX3" s="595"/>
      <c r="GY3" s="595"/>
      <c r="GZ3" s="595"/>
      <c r="HA3" s="595"/>
      <c r="HB3" s="595"/>
      <c r="HC3" s="595"/>
      <c r="HD3" s="595"/>
      <c r="HE3" s="595"/>
      <c r="HF3" s="595"/>
      <c r="HG3" s="595"/>
      <c r="HH3" s="595"/>
      <c r="HI3" s="595"/>
      <c r="HJ3" s="595"/>
      <c r="HK3" s="595"/>
      <c r="HL3" s="595"/>
      <c r="HM3" s="595"/>
      <c r="HN3" s="595"/>
      <c r="HO3" s="595"/>
      <c r="HP3" s="595"/>
      <c r="HQ3" s="595"/>
      <c r="HR3" s="595"/>
      <c r="HS3" s="595"/>
      <c r="HT3" s="595"/>
      <c r="HU3" s="595"/>
      <c r="HV3" s="595"/>
      <c r="HW3" s="595"/>
      <c r="HX3" s="595"/>
      <c r="HY3" s="595"/>
      <c r="HZ3" s="595"/>
      <c r="IA3" s="595"/>
      <c r="IB3" s="595"/>
      <c r="IC3" s="595"/>
      <c r="ID3" s="595"/>
      <c r="IE3" s="595"/>
      <c r="IF3" s="595"/>
      <c r="IG3" s="595"/>
      <c r="IH3" s="595"/>
      <c r="II3" s="595"/>
      <c r="IJ3" s="595"/>
      <c r="IK3" s="595"/>
      <c r="IL3" s="595"/>
      <c r="IM3" s="595"/>
      <c r="IN3" s="595"/>
      <c r="IO3" s="595"/>
      <c r="IP3" s="595"/>
      <c r="IQ3" s="595"/>
      <c r="IR3" s="595"/>
      <c r="IS3" s="595"/>
      <c r="IT3" s="595"/>
      <c r="IU3" s="595"/>
      <c r="IV3" s="595"/>
    </row>
    <row r="4" spans="1:256" ht="16.149999999999999" customHeight="1" thickBot="1">
      <c r="A4" s="347" t="str">
        <f>Titles!A4</f>
        <v>septembre 2025 - 2026</v>
      </c>
      <c r="B4" s="348"/>
      <c r="C4" s="348"/>
      <c r="D4" s="348"/>
      <c r="E4" s="348"/>
      <c r="F4" s="348"/>
      <c r="G4" s="348"/>
      <c r="H4" s="348"/>
      <c r="I4" s="348"/>
      <c r="J4" s="348"/>
      <c r="K4" s="349"/>
      <c r="L4" s="595"/>
      <c r="M4" s="595"/>
      <c r="N4" s="595"/>
      <c r="O4" s="595"/>
      <c r="P4" s="595"/>
      <c r="Q4" s="595"/>
      <c r="R4" s="595"/>
      <c r="S4" s="595"/>
      <c r="T4" s="595"/>
      <c r="U4" s="595"/>
      <c r="V4" s="595"/>
      <c r="W4" s="595"/>
      <c r="X4" s="595"/>
      <c r="Y4" s="595"/>
      <c r="Z4" s="595"/>
      <c r="AA4" s="595"/>
      <c r="AB4" s="595"/>
      <c r="AC4" s="595"/>
      <c r="AD4" s="595"/>
      <c r="AE4" s="595"/>
      <c r="AF4" s="595"/>
      <c r="AG4" s="595"/>
      <c r="AH4" s="595"/>
      <c r="AI4" s="595"/>
      <c r="AJ4" s="595"/>
      <c r="AK4" s="595"/>
      <c r="AL4" s="595"/>
      <c r="AM4" s="595"/>
      <c r="AN4" s="595"/>
      <c r="AO4" s="595"/>
      <c r="AP4" s="595"/>
      <c r="AQ4" s="595"/>
      <c r="AR4" s="595"/>
      <c r="AS4" s="595"/>
      <c r="AT4" s="595"/>
      <c r="AU4" s="595"/>
      <c r="AV4" s="595"/>
      <c r="AW4" s="595"/>
      <c r="AX4" s="595"/>
      <c r="AY4" s="595"/>
      <c r="AZ4" s="595"/>
      <c r="BA4" s="595"/>
      <c r="BB4" s="595"/>
      <c r="BC4" s="595"/>
      <c r="BD4" s="595"/>
      <c r="BE4" s="595"/>
      <c r="BF4" s="595"/>
      <c r="BG4" s="595"/>
      <c r="BH4" s="595"/>
      <c r="BI4" s="595"/>
      <c r="BJ4" s="595"/>
      <c r="BK4" s="595"/>
      <c r="BL4" s="595"/>
      <c r="BM4" s="595"/>
      <c r="BN4" s="595"/>
      <c r="BO4" s="595"/>
      <c r="BP4" s="595"/>
      <c r="BQ4" s="595"/>
      <c r="BR4" s="595"/>
      <c r="BS4" s="595"/>
      <c r="BT4" s="595"/>
      <c r="BU4" s="595"/>
      <c r="BV4" s="595"/>
      <c r="BW4" s="595"/>
      <c r="BX4" s="595"/>
      <c r="BY4" s="595"/>
      <c r="BZ4" s="595"/>
      <c r="CA4" s="595"/>
      <c r="CB4" s="595"/>
      <c r="CC4" s="595"/>
      <c r="CD4" s="595"/>
      <c r="CE4" s="595"/>
      <c r="CF4" s="595"/>
      <c r="CG4" s="595"/>
      <c r="CH4" s="595"/>
      <c r="CI4" s="595"/>
      <c r="CJ4" s="595"/>
      <c r="CK4" s="595"/>
      <c r="CL4" s="595"/>
      <c r="CM4" s="595"/>
      <c r="CN4" s="595"/>
      <c r="CO4" s="595"/>
      <c r="CP4" s="595"/>
      <c r="CQ4" s="595"/>
      <c r="CR4" s="595"/>
      <c r="CS4" s="595"/>
      <c r="CT4" s="595"/>
      <c r="CU4" s="595"/>
      <c r="CV4" s="595"/>
      <c r="CW4" s="595"/>
      <c r="CX4" s="595"/>
      <c r="CY4" s="595"/>
      <c r="CZ4" s="595"/>
      <c r="DA4" s="595"/>
      <c r="DB4" s="595"/>
      <c r="DC4" s="595"/>
      <c r="DD4" s="595"/>
      <c r="DE4" s="595"/>
      <c r="DF4" s="595"/>
      <c r="DG4" s="595"/>
      <c r="DH4" s="595"/>
      <c r="DI4" s="595"/>
      <c r="DJ4" s="595"/>
      <c r="DK4" s="595"/>
      <c r="DL4" s="595"/>
      <c r="DM4" s="595"/>
      <c r="DN4" s="595"/>
      <c r="DO4" s="595"/>
      <c r="DP4" s="595"/>
      <c r="DQ4" s="595"/>
      <c r="DR4" s="595"/>
      <c r="DS4" s="595"/>
      <c r="DT4" s="595"/>
      <c r="DU4" s="595"/>
      <c r="DV4" s="595"/>
      <c r="DW4" s="595"/>
      <c r="DX4" s="595"/>
      <c r="DY4" s="595"/>
      <c r="DZ4" s="595"/>
      <c r="EA4" s="595"/>
      <c r="EB4" s="595"/>
      <c r="EC4" s="595"/>
      <c r="ED4" s="595"/>
      <c r="EE4" s="595"/>
      <c r="EF4" s="595"/>
      <c r="EG4" s="595"/>
      <c r="EH4" s="595"/>
      <c r="EI4" s="595"/>
      <c r="EJ4" s="595"/>
      <c r="EK4" s="595"/>
      <c r="EL4" s="595"/>
      <c r="EM4" s="595"/>
      <c r="EN4" s="595"/>
      <c r="EO4" s="595"/>
      <c r="EP4" s="595"/>
      <c r="EQ4" s="595"/>
      <c r="ER4" s="595"/>
      <c r="ES4" s="595"/>
      <c r="ET4" s="595"/>
      <c r="EU4" s="595"/>
      <c r="EV4" s="595"/>
      <c r="EW4" s="595"/>
      <c r="EX4" s="595"/>
      <c r="EY4" s="595"/>
      <c r="EZ4" s="595"/>
      <c r="FA4" s="595"/>
      <c r="FB4" s="595"/>
      <c r="FC4" s="595"/>
      <c r="FD4" s="595"/>
      <c r="FE4" s="595"/>
      <c r="FF4" s="595"/>
      <c r="FG4" s="595"/>
      <c r="FH4" s="595"/>
      <c r="FI4" s="595"/>
      <c r="FJ4" s="595"/>
      <c r="FK4" s="595"/>
      <c r="FL4" s="595"/>
      <c r="FM4" s="595"/>
      <c r="FN4" s="595"/>
      <c r="FO4" s="595"/>
      <c r="FP4" s="595"/>
      <c r="FQ4" s="595"/>
      <c r="FR4" s="595"/>
      <c r="FS4" s="595"/>
      <c r="FT4" s="595"/>
      <c r="FU4" s="595"/>
      <c r="FV4" s="595"/>
      <c r="FW4" s="595"/>
      <c r="FX4" s="595"/>
      <c r="FY4" s="595"/>
      <c r="FZ4" s="595"/>
      <c r="GA4" s="595"/>
      <c r="GB4" s="595"/>
      <c r="GC4" s="595"/>
      <c r="GD4" s="595"/>
      <c r="GE4" s="595"/>
      <c r="GF4" s="595"/>
      <c r="GG4" s="595"/>
      <c r="GH4" s="595"/>
      <c r="GI4" s="595"/>
      <c r="GJ4" s="595"/>
      <c r="GK4" s="595"/>
      <c r="GL4" s="595"/>
      <c r="GM4" s="595"/>
      <c r="GN4" s="595"/>
      <c r="GO4" s="595"/>
      <c r="GP4" s="595"/>
      <c r="GQ4" s="595"/>
      <c r="GR4" s="595"/>
      <c r="GS4" s="595"/>
      <c r="GT4" s="595"/>
      <c r="GU4" s="595"/>
      <c r="GV4" s="595"/>
      <c r="GW4" s="595"/>
      <c r="GX4" s="595"/>
      <c r="GY4" s="595"/>
      <c r="GZ4" s="595"/>
      <c r="HA4" s="595"/>
      <c r="HB4" s="595"/>
      <c r="HC4" s="595"/>
      <c r="HD4" s="595"/>
      <c r="HE4" s="595"/>
      <c r="HF4" s="595"/>
      <c r="HG4" s="595"/>
      <c r="HH4" s="595"/>
      <c r="HI4" s="595"/>
      <c r="HJ4" s="595"/>
      <c r="HK4" s="595"/>
      <c r="HL4" s="595"/>
      <c r="HM4" s="595"/>
      <c r="HN4" s="595"/>
      <c r="HO4" s="595"/>
      <c r="HP4" s="595"/>
      <c r="HQ4" s="595"/>
      <c r="HR4" s="595"/>
      <c r="HS4" s="595"/>
      <c r="HT4" s="595"/>
      <c r="HU4" s="595"/>
      <c r="HV4" s="595"/>
      <c r="HW4" s="595"/>
      <c r="HX4" s="595"/>
      <c r="HY4" s="595"/>
      <c r="HZ4" s="595"/>
      <c r="IA4" s="595"/>
      <c r="IB4" s="595"/>
      <c r="IC4" s="595"/>
      <c r="ID4" s="595"/>
      <c r="IE4" s="595"/>
      <c r="IF4" s="595"/>
      <c r="IG4" s="595"/>
      <c r="IH4" s="595"/>
      <c r="II4" s="595"/>
      <c r="IJ4" s="595"/>
      <c r="IK4" s="595"/>
      <c r="IL4" s="595"/>
      <c r="IM4" s="595"/>
      <c r="IN4" s="595"/>
      <c r="IO4" s="595"/>
      <c r="IP4" s="595"/>
      <c r="IQ4" s="595"/>
      <c r="IR4" s="595"/>
      <c r="IS4" s="595"/>
      <c r="IT4" s="595"/>
      <c r="IU4" s="595"/>
      <c r="IV4" s="595"/>
    </row>
    <row r="5" spans="1:256" ht="11.15" customHeight="1">
      <c r="A5" s="40" t="s">
        <v>0</v>
      </c>
      <c r="B5" s="47"/>
      <c r="C5" s="430" t="s">
        <v>38</v>
      </c>
      <c r="D5" s="431"/>
      <c r="E5" s="432"/>
      <c r="F5" s="430" t="s">
        <v>37</v>
      </c>
      <c r="G5" s="431"/>
      <c r="H5" s="432"/>
      <c r="I5" s="430" t="s">
        <v>33</v>
      </c>
      <c r="J5" s="431"/>
      <c r="K5" s="436"/>
      <c r="L5" s="595"/>
      <c r="M5" s="595"/>
      <c r="N5" s="595"/>
      <c r="O5" s="595"/>
      <c r="P5" s="595"/>
      <c r="Q5" s="595"/>
      <c r="R5" s="595"/>
      <c r="S5" s="595"/>
      <c r="T5" s="595"/>
      <c r="U5" s="595"/>
      <c r="V5" s="595"/>
      <c r="W5" s="595"/>
      <c r="X5" s="595"/>
      <c r="Y5" s="595"/>
      <c r="Z5" s="595"/>
      <c r="AA5" s="595"/>
      <c r="AB5" s="595"/>
      <c r="AC5" s="595"/>
      <c r="AD5" s="595"/>
      <c r="AE5" s="595"/>
      <c r="AF5" s="595"/>
      <c r="AG5" s="595"/>
      <c r="AH5" s="595"/>
      <c r="AI5" s="595"/>
      <c r="AJ5" s="595"/>
      <c r="AK5" s="595"/>
      <c r="AL5" s="595"/>
      <c r="AM5" s="595"/>
      <c r="AN5" s="595"/>
      <c r="AO5" s="595"/>
      <c r="AP5" s="595"/>
      <c r="AQ5" s="595"/>
      <c r="AR5" s="595"/>
      <c r="AS5" s="595"/>
      <c r="AT5" s="595"/>
      <c r="AU5" s="595"/>
      <c r="AV5" s="595"/>
      <c r="AW5" s="595"/>
      <c r="AX5" s="595"/>
      <c r="AY5" s="595"/>
      <c r="AZ5" s="595"/>
      <c r="BA5" s="595"/>
      <c r="BB5" s="595"/>
      <c r="BC5" s="595"/>
      <c r="BD5" s="595"/>
      <c r="BE5" s="595"/>
      <c r="BF5" s="595"/>
      <c r="BG5" s="595"/>
      <c r="BH5" s="595"/>
      <c r="BI5" s="595"/>
      <c r="BJ5" s="595"/>
      <c r="BK5" s="595"/>
      <c r="BL5" s="595"/>
      <c r="BM5" s="595"/>
      <c r="BN5" s="595"/>
      <c r="BO5" s="595"/>
      <c r="BP5" s="595"/>
      <c r="BQ5" s="595"/>
      <c r="BR5" s="595"/>
      <c r="BS5" s="595"/>
      <c r="BT5" s="595"/>
      <c r="BU5" s="595"/>
      <c r="BV5" s="595"/>
      <c r="BW5" s="595"/>
      <c r="BX5" s="595"/>
      <c r="BY5" s="595"/>
      <c r="BZ5" s="595"/>
      <c r="CA5" s="595"/>
      <c r="CB5" s="595"/>
      <c r="CC5" s="595"/>
      <c r="CD5" s="595"/>
      <c r="CE5" s="595"/>
      <c r="CF5" s="595"/>
      <c r="CG5" s="595"/>
      <c r="CH5" s="595"/>
      <c r="CI5" s="595"/>
      <c r="CJ5" s="595"/>
      <c r="CK5" s="595"/>
      <c r="CL5" s="595"/>
      <c r="CM5" s="595"/>
      <c r="CN5" s="595"/>
      <c r="CO5" s="595"/>
      <c r="CP5" s="595"/>
      <c r="CQ5" s="595"/>
      <c r="CR5" s="595"/>
      <c r="CS5" s="595"/>
      <c r="CT5" s="595"/>
      <c r="CU5" s="595"/>
      <c r="CV5" s="595"/>
      <c r="CW5" s="595"/>
      <c r="CX5" s="595"/>
      <c r="CY5" s="595"/>
      <c r="CZ5" s="595"/>
      <c r="DA5" s="595"/>
      <c r="DB5" s="595"/>
      <c r="DC5" s="595"/>
      <c r="DD5" s="595"/>
      <c r="DE5" s="595"/>
      <c r="DF5" s="595"/>
      <c r="DG5" s="595"/>
      <c r="DH5" s="595"/>
      <c r="DI5" s="595"/>
      <c r="DJ5" s="595"/>
      <c r="DK5" s="595"/>
      <c r="DL5" s="595"/>
      <c r="DM5" s="595"/>
      <c r="DN5" s="595"/>
      <c r="DO5" s="595"/>
      <c r="DP5" s="595"/>
      <c r="DQ5" s="595"/>
      <c r="DR5" s="595"/>
      <c r="DS5" s="595"/>
      <c r="DT5" s="595"/>
      <c r="DU5" s="595"/>
      <c r="DV5" s="595"/>
      <c r="DW5" s="595"/>
      <c r="DX5" s="595"/>
      <c r="DY5" s="595"/>
      <c r="DZ5" s="595"/>
      <c r="EA5" s="595"/>
      <c r="EB5" s="595"/>
      <c r="EC5" s="595"/>
      <c r="ED5" s="595"/>
      <c r="EE5" s="595"/>
      <c r="EF5" s="595"/>
      <c r="EG5" s="595"/>
      <c r="EH5" s="595"/>
      <c r="EI5" s="595"/>
      <c r="EJ5" s="595"/>
      <c r="EK5" s="595"/>
      <c r="EL5" s="595"/>
      <c r="EM5" s="595"/>
      <c r="EN5" s="595"/>
      <c r="EO5" s="595"/>
      <c r="EP5" s="595"/>
      <c r="EQ5" s="595"/>
      <c r="ER5" s="595"/>
      <c r="ES5" s="595"/>
      <c r="ET5" s="595"/>
      <c r="EU5" s="595"/>
      <c r="EV5" s="595"/>
      <c r="EW5" s="595"/>
      <c r="EX5" s="595"/>
      <c r="EY5" s="595"/>
      <c r="EZ5" s="595"/>
      <c r="FA5" s="595"/>
      <c r="FB5" s="595"/>
      <c r="FC5" s="595"/>
      <c r="FD5" s="595"/>
      <c r="FE5" s="595"/>
      <c r="FF5" s="595"/>
      <c r="FG5" s="595"/>
      <c r="FH5" s="595"/>
      <c r="FI5" s="595"/>
      <c r="FJ5" s="595"/>
      <c r="FK5" s="595"/>
      <c r="FL5" s="595"/>
      <c r="FM5" s="595"/>
      <c r="FN5" s="595"/>
      <c r="FO5" s="595"/>
      <c r="FP5" s="595"/>
      <c r="FQ5" s="595"/>
      <c r="FR5" s="595"/>
      <c r="FS5" s="595"/>
      <c r="FT5" s="595"/>
      <c r="FU5" s="595"/>
      <c r="FV5" s="595"/>
      <c r="FW5" s="595"/>
      <c r="FX5" s="595"/>
      <c r="FY5" s="595"/>
      <c r="FZ5" s="595"/>
      <c r="GA5" s="595"/>
      <c r="GB5" s="595"/>
      <c r="GC5" s="595"/>
      <c r="GD5" s="595"/>
      <c r="GE5" s="595"/>
      <c r="GF5" s="595"/>
      <c r="GG5" s="595"/>
      <c r="GH5" s="595"/>
      <c r="GI5" s="595"/>
      <c r="GJ5" s="595"/>
      <c r="GK5" s="595"/>
      <c r="GL5" s="595"/>
      <c r="GM5" s="595"/>
      <c r="GN5" s="595"/>
      <c r="GO5" s="595"/>
      <c r="GP5" s="595"/>
      <c r="GQ5" s="595"/>
      <c r="GR5" s="595"/>
      <c r="GS5" s="595"/>
      <c r="GT5" s="595"/>
      <c r="GU5" s="595"/>
      <c r="GV5" s="595"/>
      <c r="GW5" s="595"/>
      <c r="GX5" s="595"/>
      <c r="GY5" s="595"/>
      <c r="GZ5" s="595"/>
      <c r="HA5" s="595"/>
      <c r="HB5" s="595"/>
      <c r="HC5" s="595"/>
      <c r="HD5" s="595"/>
      <c r="HE5" s="595"/>
      <c r="HF5" s="595"/>
      <c r="HG5" s="595"/>
      <c r="HH5" s="595"/>
      <c r="HI5" s="595"/>
      <c r="HJ5" s="595"/>
      <c r="HK5" s="595"/>
      <c r="HL5" s="595"/>
      <c r="HM5" s="595"/>
      <c r="HN5" s="595"/>
      <c r="HO5" s="595"/>
      <c r="HP5" s="595"/>
      <c r="HQ5" s="595"/>
      <c r="HR5" s="595"/>
      <c r="HS5" s="595"/>
      <c r="HT5" s="595"/>
      <c r="HU5" s="595"/>
      <c r="HV5" s="595"/>
      <c r="HW5" s="595"/>
      <c r="HX5" s="595"/>
      <c r="HY5" s="595"/>
      <c r="HZ5" s="595"/>
      <c r="IA5" s="595"/>
      <c r="IB5" s="595"/>
      <c r="IC5" s="595"/>
      <c r="ID5" s="595"/>
      <c r="IE5" s="595"/>
      <c r="IF5" s="595"/>
      <c r="IG5" s="595"/>
      <c r="IH5" s="595"/>
      <c r="II5" s="595"/>
      <c r="IJ5" s="595"/>
      <c r="IK5" s="595"/>
      <c r="IL5" s="595"/>
      <c r="IM5" s="595"/>
      <c r="IN5" s="595"/>
      <c r="IO5" s="595"/>
      <c r="IP5" s="595"/>
      <c r="IQ5" s="595"/>
      <c r="IR5" s="595"/>
      <c r="IS5" s="595"/>
      <c r="IT5" s="595"/>
      <c r="IU5" s="595"/>
      <c r="IV5" s="595"/>
    </row>
    <row r="6" spans="1:256" ht="11.15" customHeight="1">
      <c r="B6" s="47"/>
      <c r="C6" s="433"/>
      <c r="D6" s="434"/>
      <c r="E6" s="435"/>
      <c r="F6" s="433"/>
      <c r="G6" s="434"/>
      <c r="H6" s="435"/>
      <c r="I6" s="437"/>
      <c r="J6" s="438"/>
      <c r="K6" s="439"/>
      <c r="L6" s="595"/>
      <c r="M6" s="595"/>
      <c r="N6" s="595"/>
      <c r="O6" s="595"/>
      <c r="P6" s="595"/>
      <c r="Q6" s="595"/>
      <c r="R6" s="595"/>
      <c r="S6" s="595"/>
      <c r="T6" s="595"/>
      <c r="U6" s="595"/>
      <c r="V6" s="595"/>
      <c r="W6" s="595"/>
      <c r="X6" s="595"/>
      <c r="Y6" s="595"/>
      <c r="Z6" s="595"/>
      <c r="AA6" s="595"/>
      <c r="AB6" s="595"/>
      <c r="AC6" s="595"/>
      <c r="AD6" s="595"/>
      <c r="AE6" s="595"/>
      <c r="AF6" s="595"/>
      <c r="AG6" s="595"/>
      <c r="AH6" s="595"/>
      <c r="AI6" s="595"/>
      <c r="AJ6" s="595"/>
      <c r="AK6" s="595"/>
      <c r="AL6" s="595"/>
      <c r="AM6" s="595"/>
      <c r="AN6" s="595"/>
      <c r="AO6" s="595"/>
      <c r="AP6" s="595"/>
      <c r="AQ6" s="595"/>
      <c r="AR6" s="595"/>
      <c r="AS6" s="595"/>
      <c r="AT6" s="595"/>
      <c r="AU6" s="595"/>
      <c r="AV6" s="595"/>
      <c r="AW6" s="595"/>
      <c r="AX6" s="595"/>
      <c r="AY6" s="595"/>
      <c r="AZ6" s="595"/>
      <c r="BA6" s="595"/>
      <c r="BB6" s="595"/>
      <c r="BC6" s="595"/>
      <c r="BD6" s="595"/>
      <c r="BE6" s="595"/>
      <c r="BF6" s="595"/>
      <c r="BG6" s="595"/>
      <c r="BH6" s="595"/>
      <c r="BI6" s="595"/>
      <c r="BJ6" s="595"/>
      <c r="BK6" s="595"/>
      <c r="BL6" s="595"/>
      <c r="BM6" s="595"/>
      <c r="BN6" s="595"/>
      <c r="BO6" s="595"/>
      <c r="BP6" s="595"/>
      <c r="BQ6" s="595"/>
      <c r="BR6" s="595"/>
      <c r="BS6" s="595"/>
      <c r="BT6" s="595"/>
      <c r="BU6" s="595"/>
      <c r="BV6" s="595"/>
      <c r="BW6" s="595"/>
      <c r="BX6" s="595"/>
      <c r="BY6" s="595"/>
      <c r="BZ6" s="595"/>
      <c r="CA6" s="595"/>
      <c r="CB6" s="595"/>
      <c r="CC6" s="595"/>
      <c r="CD6" s="595"/>
      <c r="CE6" s="595"/>
      <c r="CF6" s="595"/>
      <c r="CG6" s="595"/>
      <c r="CH6" s="595"/>
      <c r="CI6" s="595"/>
      <c r="CJ6" s="595"/>
      <c r="CK6" s="595"/>
      <c r="CL6" s="595"/>
      <c r="CM6" s="595"/>
      <c r="CN6" s="595"/>
      <c r="CO6" s="595"/>
      <c r="CP6" s="595"/>
      <c r="CQ6" s="595"/>
      <c r="CR6" s="595"/>
      <c r="CS6" s="595"/>
      <c r="CT6" s="595"/>
      <c r="CU6" s="595"/>
      <c r="CV6" s="595"/>
      <c r="CW6" s="595"/>
      <c r="CX6" s="595"/>
      <c r="CY6" s="595"/>
      <c r="CZ6" s="595"/>
      <c r="DA6" s="595"/>
      <c r="DB6" s="595"/>
      <c r="DC6" s="595"/>
      <c r="DD6" s="595"/>
      <c r="DE6" s="595"/>
      <c r="DF6" s="595"/>
      <c r="DG6" s="595"/>
      <c r="DH6" s="595"/>
      <c r="DI6" s="595"/>
      <c r="DJ6" s="595"/>
      <c r="DK6" s="595"/>
      <c r="DL6" s="595"/>
      <c r="DM6" s="595"/>
      <c r="DN6" s="595"/>
      <c r="DO6" s="595"/>
      <c r="DP6" s="595"/>
      <c r="DQ6" s="595"/>
      <c r="DR6" s="595"/>
      <c r="DS6" s="595"/>
      <c r="DT6" s="595"/>
      <c r="DU6" s="595"/>
      <c r="DV6" s="595"/>
      <c r="DW6" s="595"/>
      <c r="DX6" s="595"/>
      <c r="DY6" s="595"/>
      <c r="DZ6" s="595"/>
      <c r="EA6" s="595"/>
      <c r="EB6" s="595"/>
      <c r="EC6" s="595"/>
      <c r="ED6" s="595"/>
      <c r="EE6" s="595"/>
      <c r="EF6" s="595"/>
      <c r="EG6" s="595"/>
      <c r="EH6" s="595"/>
      <c r="EI6" s="595"/>
      <c r="EJ6" s="595"/>
      <c r="EK6" s="595"/>
      <c r="EL6" s="595"/>
      <c r="EM6" s="595"/>
      <c r="EN6" s="595"/>
      <c r="EO6" s="595"/>
      <c r="EP6" s="595"/>
      <c r="EQ6" s="595"/>
      <c r="ER6" s="595"/>
      <c r="ES6" s="595"/>
      <c r="ET6" s="595"/>
      <c r="EU6" s="595"/>
      <c r="EV6" s="595"/>
      <c r="EW6" s="595"/>
      <c r="EX6" s="595"/>
      <c r="EY6" s="595"/>
      <c r="EZ6" s="595"/>
      <c r="FA6" s="595"/>
      <c r="FB6" s="595"/>
      <c r="FC6" s="595"/>
      <c r="FD6" s="595"/>
      <c r="FE6" s="595"/>
      <c r="FF6" s="595"/>
      <c r="FG6" s="595"/>
      <c r="FH6" s="595"/>
      <c r="FI6" s="595"/>
      <c r="FJ6" s="595"/>
      <c r="FK6" s="595"/>
      <c r="FL6" s="595"/>
      <c r="FM6" s="595"/>
      <c r="FN6" s="595"/>
      <c r="FO6" s="595"/>
      <c r="FP6" s="595"/>
      <c r="FQ6" s="595"/>
      <c r="FR6" s="595"/>
      <c r="FS6" s="595"/>
      <c r="FT6" s="595"/>
      <c r="FU6" s="595"/>
      <c r="FV6" s="595"/>
      <c r="FW6" s="595"/>
      <c r="FX6" s="595"/>
      <c r="FY6" s="595"/>
      <c r="FZ6" s="595"/>
      <c r="GA6" s="595"/>
      <c r="GB6" s="595"/>
      <c r="GC6" s="595"/>
      <c r="GD6" s="595"/>
      <c r="GE6" s="595"/>
      <c r="GF6" s="595"/>
      <c r="GG6" s="595"/>
      <c r="GH6" s="595"/>
      <c r="GI6" s="595"/>
      <c r="GJ6" s="595"/>
      <c r="GK6" s="595"/>
      <c r="GL6" s="595"/>
      <c r="GM6" s="595"/>
      <c r="GN6" s="595"/>
      <c r="GO6" s="595"/>
      <c r="GP6" s="595"/>
      <c r="GQ6" s="595"/>
      <c r="GR6" s="595"/>
      <c r="GS6" s="595"/>
      <c r="GT6" s="595"/>
      <c r="GU6" s="595"/>
      <c r="GV6" s="595"/>
      <c r="GW6" s="595"/>
      <c r="GX6" s="595"/>
      <c r="GY6" s="595"/>
      <c r="GZ6" s="595"/>
      <c r="HA6" s="595"/>
      <c r="HB6" s="595"/>
      <c r="HC6" s="595"/>
      <c r="HD6" s="595"/>
      <c r="HE6" s="595"/>
      <c r="HF6" s="595"/>
      <c r="HG6" s="595"/>
      <c r="HH6" s="595"/>
      <c r="HI6" s="595"/>
      <c r="HJ6" s="595"/>
      <c r="HK6" s="595"/>
      <c r="HL6" s="595"/>
      <c r="HM6" s="595"/>
      <c r="HN6" s="595"/>
      <c r="HO6" s="595"/>
      <c r="HP6" s="595"/>
      <c r="HQ6" s="595"/>
      <c r="HR6" s="595"/>
      <c r="HS6" s="595"/>
      <c r="HT6" s="595"/>
      <c r="HU6" s="595"/>
      <c r="HV6" s="595"/>
      <c r="HW6" s="595"/>
      <c r="HX6" s="595"/>
      <c r="HY6" s="595"/>
      <c r="HZ6" s="595"/>
      <c r="IA6" s="595"/>
      <c r="IB6" s="595"/>
      <c r="IC6" s="595"/>
      <c r="ID6" s="595"/>
      <c r="IE6" s="595"/>
      <c r="IF6" s="595"/>
      <c r="IG6" s="595"/>
      <c r="IH6" s="595"/>
      <c r="II6" s="595"/>
      <c r="IJ6" s="595"/>
      <c r="IK6" s="595"/>
      <c r="IL6" s="595"/>
      <c r="IM6" s="595"/>
      <c r="IN6" s="595"/>
      <c r="IO6" s="595"/>
      <c r="IP6" s="595"/>
      <c r="IQ6" s="595"/>
      <c r="IR6" s="595"/>
      <c r="IS6" s="595"/>
      <c r="IT6" s="595"/>
      <c r="IU6" s="595"/>
      <c r="IV6" s="595"/>
    </row>
    <row r="7" spans="1:256" ht="12" customHeight="1">
      <c r="A7" s="331"/>
      <c r="B7" s="48"/>
      <c r="C7" s="9">
        <f>Titles!A22</f>
        <v>2025</v>
      </c>
      <c r="D7" s="9">
        <f>Titles!A23</f>
        <v>2026</v>
      </c>
      <c r="E7" s="10" t="s">
        <v>36</v>
      </c>
      <c r="F7" s="9">
        <f>Titles!A22</f>
        <v>2025</v>
      </c>
      <c r="G7" s="9">
        <f>Titles!A23</f>
        <v>2026</v>
      </c>
      <c r="H7" s="10" t="s">
        <v>36</v>
      </c>
      <c r="I7" s="9">
        <f>Titles!A22</f>
        <v>2025</v>
      </c>
      <c r="J7" s="9">
        <f>Titles!A23</f>
        <v>2026</v>
      </c>
      <c r="K7" s="11" t="s">
        <v>36</v>
      </c>
      <c r="L7" s="595"/>
      <c r="M7" s="595"/>
      <c r="N7" s="595"/>
      <c r="O7" s="595"/>
      <c r="P7" s="595"/>
      <c r="Q7" s="595"/>
      <c r="R7" s="595"/>
      <c r="S7" s="595"/>
      <c r="T7" s="595"/>
      <c r="U7" s="595"/>
      <c r="V7" s="595"/>
      <c r="W7" s="595"/>
      <c r="X7" s="595"/>
      <c r="Y7" s="595"/>
      <c r="Z7" s="595"/>
      <c r="AA7" s="595"/>
      <c r="AB7" s="595"/>
      <c r="AC7" s="595"/>
      <c r="AD7" s="595"/>
      <c r="AE7" s="595"/>
      <c r="AF7" s="595"/>
      <c r="AG7" s="595"/>
      <c r="AH7" s="595"/>
      <c r="AI7" s="595"/>
      <c r="AJ7" s="595"/>
      <c r="AK7" s="595"/>
      <c r="AL7" s="595"/>
      <c r="AM7" s="595"/>
      <c r="AN7" s="595"/>
      <c r="AO7" s="595"/>
      <c r="AP7" s="595"/>
      <c r="AQ7" s="595"/>
      <c r="AR7" s="595"/>
      <c r="AS7" s="595"/>
      <c r="AT7" s="595"/>
      <c r="AU7" s="595"/>
      <c r="AV7" s="595"/>
      <c r="AW7" s="595"/>
      <c r="AX7" s="595"/>
      <c r="AY7" s="595"/>
      <c r="AZ7" s="595"/>
      <c r="BA7" s="595"/>
      <c r="BB7" s="595"/>
      <c r="BC7" s="595"/>
      <c r="BD7" s="595"/>
      <c r="BE7" s="595"/>
      <c r="BF7" s="595"/>
      <c r="BG7" s="595"/>
      <c r="BH7" s="595"/>
      <c r="BI7" s="595"/>
      <c r="BJ7" s="595"/>
      <c r="BK7" s="595"/>
      <c r="BL7" s="595"/>
      <c r="BM7" s="595"/>
      <c r="BN7" s="595"/>
      <c r="BO7" s="595"/>
      <c r="BP7" s="595"/>
      <c r="BQ7" s="595"/>
      <c r="BR7" s="595"/>
      <c r="BS7" s="595"/>
      <c r="BT7" s="595"/>
      <c r="BU7" s="595"/>
      <c r="BV7" s="595"/>
      <c r="BW7" s="595"/>
      <c r="BX7" s="595"/>
      <c r="BY7" s="595"/>
      <c r="BZ7" s="595"/>
      <c r="CA7" s="595"/>
      <c r="CB7" s="595"/>
      <c r="CC7" s="595"/>
      <c r="CD7" s="595"/>
      <c r="CE7" s="595"/>
      <c r="CF7" s="595"/>
      <c r="CG7" s="595"/>
      <c r="CH7" s="595"/>
      <c r="CI7" s="595"/>
      <c r="CJ7" s="595"/>
      <c r="CK7" s="595"/>
      <c r="CL7" s="595"/>
      <c r="CM7" s="595"/>
      <c r="CN7" s="595"/>
      <c r="CO7" s="595"/>
      <c r="CP7" s="595"/>
      <c r="CQ7" s="595"/>
      <c r="CR7" s="595"/>
      <c r="CS7" s="595"/>
      <c r="CT7" s="595"/>
      <c r="CU7" s="595"/>
      <c r="CV7" s="595"/>
      <c r="CW7" s="595"/>
      <c r="CX7" s="595"/>
      <c r="CY7" s="595"/>
      <c r="CZ7" s="595"/>
      <c r="DA7" s="595"/>
      <c r="DB7" s="595"/>
      <c r="DC7" s="595"/>
      <c r="DD7" s="595"/>
      <c r="DE7" s="595"/>
      <c r="DF7" s="595"/>
      <c r="DG7" s="595"/>
      <c r="DH7" s="595"/>
      <c r="DI7" s="595"/>
      <c r="DJ7" s="595"/>
      <c r="DK7" s="595"/>
      <c r="DL7" s="595"/>
      <c r="DM7" s="595"/>
      <c r="DN7" s="595"/>
      <c r="DO7" s="595"/>
      <c r="DP7" s="595"/>
      <c r="DQ7" s="595"/>
      <c r="DR7" s="595"/>
      <c r="DS7" s="595"/>
      <c r="DT7" s="595"/>
      <c r="DU7" s="595"/>
      <c r="DV7" s="595"/>
      <c r="DW7" s="595"/>
      <c r="DX7" s="595"/>
      <c r="DY7" s="595"/>
      <c r="DZ7" s="595"/>
      <c r="EA7" s="595"/>
      <c r="EB7" s="595"/>
      <c r="EC7" s="595"/>
      <c r="ED7" s="595"/>
      <c r="EE7" s="595"/>
      <c r="EF7" s="595"/>
      <c r="EG7" s="595"/>
      <c r="EH7" s="595"/>
      <c r="EI7" s="595"/>
      <c r="EJ7" s="595"/>
      <c r="EK7" s="595"/>
      <c r="EL7" s="595"/>
      <c r="EM7" s="595"/>
      <c r="EN7" s="595"/>
      <c r="EO7" s="595"/>
      <c r="EP7" s="595"/>
      <c r="EQ7" s="595"/>
      <c r="ER7" s="595"/>
      <c r="ES7" s="595"/>
      <c r="ET7" s="595"/>
      <c r="EU7" s="595"/>
      <c r="EV7" s="595"/>
      <c r="EW7" s="595"/>
      <c r="EX7" s="595"/>
      <c r="EY7" s="595"/>
      <c r="EZ7" s="595"/>
      <c r="FA7" s="595"/>
      <c r="FB7" s="595"/>
      <c r="FC7" s="595"/>
      <c r="FD7" s="595"/>
      <c r="FE7" s="595"/>
      <c r="FF7" s="595"/>
      <c r="FG7" s="595"/>
      <c r="FH7" s="595"/>
      <c r="FI7" s="595"/>
      <c r="FJ7" s="595"/>
      <c r="FK7" s="595"/>
      <c r="FL7" s="595"/>
      <c r="FM7" s="595"/>
      <c r="FN7" s="595"/>
      <c r="FO7" s="595"/>
      <c r="FP7" s="595"/>
      <c r="FQ7" s="595"/>
      <c r="FR7" s="595"/>
      <c r="FS7" s="595"/>
      <c r="FT7" s="595"/>
      <c r="FU7" s="595"/>
      <c r="FV7" s="595"/>
      <c r="FW7" s="595"/>
      <c r="FX7" s="595"/>
      <c r="FY7" s="595"/>
      <c r="FZ7" s="595"/>
      <c r="GA7" s="595"/>
      <c r="GB7" s="595"/>
      <c r="GC7" s="595"/>
      <c r="GD7" s="595"/>
      <c r="GE7" s="595"/>
      <c r="GF7" s="595"/>
      <c r="GG7" s="595"/>
      <c r="GH7" s="595"/>
      <c r="GI7" s="595"/>
      <c r="GJ7" s="595"/>
      <c r="GK7" s="595"/>
      <c r="GL7" s="595"/>
      <c r="GM7" s="595"/>
      <c r="GN7" s="595"/>
      <c r="GO7" s="595"/>
      <c r="GP7" s="595"/>
      <c r="GQ7" s="595"/>
      <c r="GR7" s="595"/>
      <c r="GS7" s="595"/>
      <c r="GT7" s="595"/>
      <c r="GU7" s="595"/>
      <c r="GV7" s="595"/>
      <c r="GW7" s="595"/>
      <c r="GX7" s="595"/>
      <c r="GY7" s="595"/>
      <c r="GZ7" s="595"/>
      <c r="HA7" s="595"/>
      <c r="HB7" s="595"/>
      <c r="HC7" s="595"/>
      <c r="HD7" s="595"/>
      <c r="HE7" s="595"/>
      <c r="HF7" s="595"/>
      <c r="HG7" s="595"/>
      <c r="HH7" s="595"/>
      <c r="HI7" s="595"/>
      <c r="HJ7" s="595"/>
      <c r="HK7" s="595"/>
      <c r="HL7" s="595"/>
      <c r="HM7" s="595"/>
      <c r="HN7" s="595"/>
      <c r="HO7" s="595"/>
      <c r="HP7" s="595"/>
      <c r="HQ7" s="595"/>
      <c r="HR7" s="595"/>
      <c r="HS7" s="595"/>
      <c r="HT7" s="595"/>
      <c r="HU7" s="595"/>
      <c r="HV7" s="595"/>
      <c r="HW7" s="595"/>
      <c r="HX7" s="595"/>
      <c r="HY7" s="595"/>
      <c r="HZ7" s="595"/>
      <c r="IA7" s="595"/>
      <c r="IB7" s="595"/>
      <c r="IC7" s="595"/>
      <c r="ID7" s="595"/>
      <c r="IE7" s="595"/>
      <c r="IF7" s="595"/>
      <c r="IG7" s="595"/>
      <c r="IH7" s="595"/>
      <c r="II7" s="595"/>
      <c r="IJ7" s="595"/>
      <c r="IK7" s="595"/>
      <c r="IL7" s="595"/>
      <c r="IM7" s="595"/>
      <c r="IN7" s="595"/>
      <c r="IO7" s="595"/>
      <c r="IP7" s="595"/>
      <c r="IQ7" s="595"/>
      <c r="IR7" s="595"/>
      <c r="IS7" s="595"/>
      <c r="IT7" s="595"/>
      <c r="IU7" s="595"/>
      <c r="IV7" s="595"/>
    </row>
    <row r="8" spans="1:256" ht="11.9" customHeight="1">
      <c r="A8" s="538" t="s">
        <v>160</v>
      </c>
      <c r="B8" s="14"/>
      <c r="C8" s="15">
        <v>80</v>
      </c>
      <c r="D8" s="15">
        <v>63</v>
      </c>
      <c r="E8" s="801">
        <f>IF(C8=D8,"-",IF((C8=0),"##",IF(ABS((D8/C8-1)*100)&gt;=200,"##",(D8/C8-1)*100)))</f>
        <v>-21.250000000000004</v>
      </c>
      <c r="F8" s="15">
        <v>35</v>
      </c>
      <c r="G8" s="16">
        <v>39</v>
      </c>
      <c r="H8" s="801">
        <f>IF(F8=G8,"-",IF((F8=0),"##",IF(ABS((G8/F8-1)*100)&gt;=200,"##",(G8/F8-1)*100)))</f>
        <v>11.428571428571432</v>
      </c>
      <c r="I8" s="15">
        <f>C8+F8</f>
        <v>115</v>
      </c>
      <c r="J8" s="17">
        <f>D8+G8</f>
        <v>102</v>
      </c>
      <c r="K8" s="205">
        <f t="shared" ref="K8:K20" si="0">IF(I8=J8,"-",IF((I8=0),"##",IF(ABS((J8/I8-1)*100)&gt;=200,"##",(J8/I8-1)*100)))</f>
        <v>-11.304347826086957</v>
      </c>
      <c r="L8" s="595"/>
      <c r="M8" s="595"/>
      <c r="N8" s="595"/>
      <c r="O8" s="595"/>
      <c r="P8" s="595"/>
      <c r="Q8" s="595"/>
      <c r="R8" s="595"/>
      <c r="S8" s="595"/>
      <c r="T8" s="595"/>
      <c r="U8" s="595"/>
      <c r="V8" s="595"/>
      <c r="W8" s="595"/>
      <c r="X8" s="595"/>
      <c r="Y8" s="595"/>
      <c r="Z8" s="595"/>
      <c r="AA8" s="595"/>
      <c r="AB8" s="595"/>
      <c r="AC8" s="595"/>
      <c r="AD8" s="595"/>
      <c r="AE8" s="595"/>
      <c r="AF8" s="595"/>
      <c r="AG8" s="595"/>
      <c r="AH8" s="595"/>
      <c r="AI8" s="595"/>
      <c r="AJ8" s="595"/>
      <c r="AK8" s="595"/>
      <c r="AL8" s="595"/>
      <c r="AM8" s="595"/>
      <c r="AN8" s="595"/>
      <c r="AO8" s="595"/>
      <c r="AP8" s="595"/>
      <c r="AQ8" s="595"/>
      <c r="AR8" s="595"/>
      <c r="AS8" s="595"/>
      <c r="AT8" s="595"/>
      <c r="AU8" s="595"/>
      <c r="AV8" s="595"/>
      <c r="AW8" s="595"/>
      <c r="AX8" s="595"/>
      <c r="AY8" s="595"/>
      <c r="AZ8" s="595"/>
      <c r="BA8" s="595"/>
      <c r="BB8" s="595"/>
      <c r="BC8" s="595"/>
      <c r="BD8" s="595"/>
      <c r="BE8" s="595"/>
      <c r="BF8" s="595"/>
      <c r="BG8" s="595"/>
      <c r="BH8" s="595"/>
      <c r="BI8" s="595"/>
      <c r="BJ8" s="595"/>
      <c r="BK8" s="595"/>
      <c r="BL8" s="595"/>
      <c r="BM8" s="595"/>
      <c r="BN8" s="595"/>
      <c r="BO8" s="595"/>
      <c r="BP8" s="595"/>
      <c r="BQ8" s="595"/>
      <c r="BR8" s="595"/>
      <c r="BS8" s="595"/>
      <c r="BT8" s="595"/>
      <c r="BU8" s="595"/>
      <c r="BV8" s="595"/>
      <c r="BW8" s="595"/>
      <c r="BX8" s="595"/>
      <c r="BY8" s="595"/>
      <c r="BZ8" s="595"/>
      <c r="CA8" s="595"/>
      <c r="CB8" s="595"/>
      <c r="CC8" s="595"/>
      <c r="CD8" s="595"/>
      <c r="CE8" s="595"/>
      <c r="CF8" s="595"/>
      <c r="CG8" s="595"/>
      <c r="CH8" s="595"/>
      <c r="CI8" s="595"/>
      <c r="CJ8" s="595"/>
      <c r="CK8" s="595"/>
      <c r="CL8" s="595"/>
      <c r="CM8" s="595"/>
      <c r="CN8" s="595"/>
      <c r="CO8" s="595"/>
      <c r="CP8" s="595"/>
      <c r="CQ8" s="595"/>
      <c r="CR8" s="595"/>
      <c r="CS8" s="595"/>
      <c r="CT8" s="595"/>
      <c r="CU8" s="595"/>
      <c r="CV8" s="595"/>
      <c r="CW8" s="595"/>
      <c r="CX8" s="595"/>
      <c r="CY8" s="595"/>
      <c r="CZ8" s="595"/>
      <c r="DA8" s="595"/>
      <c r="DB8" s="595"/>
      <c r="DC8" s="595"/>
      <c r="DD8" s="595"/>
      <c r="DE8" s="595"/>
      <c r="DF8" s="595"/>
      <c r="DG8" s="595"/>
      <c r="DH8" s="595"/>
      <c r="DI8" s="595"/>
      <c r="DJ8" s="595"/>
      <c r="DK8" s="595"/>
      <c r="DL8" s="595"/>
      <c r="DM8" s="595"/>
      <c r="DN8" s="595"/>
      <c r="DO8" s="595"/>
      <c r="DP8" s="595"/>
      <c r="DQ8" s="595"/>
      <c r="DR8" s="595"/>
      <c r="DS8" s="595"/>
      <c r="DT8" s="595"/>
      <c r="DU8" s="595"/>
      <c r="DV8" s="595"/>
      <c r="DW8" s="595"/>
      <c r="DX8" s="595"/>
      <c r="DY8" s="595"/>
      <c r="DZ8" s="595"/>
      <c r="EA8" s="595"/>
      <c r="EB8" s="595"/>
      <c r="EC8" s="595"/>
      <c r="ED8" s="595"/>
      <c r="EE8" s="595"/>
      <c r="EF8" s="595"/>
      <c r="EG8" s="595"/>
      <c r="EH8" s="595"/>
      <c r="EI8" s="595"/>
      <c r="EJ8" s="595"/>
      <c r="EK8" s="595"/>
      <c r="EL8" s="595"/>
      <c r="EM8" s="595"/>
      <c r="EN8" s="595"/>
      <c r="EO8" s="595"/>
      <c r="EP8" s="595"/>
      <c r="EQ8" s="595"/>
      <c r="ER8" s="595"/>
      <c r="ES8" s="595"/>
      <c r="ET8" s="595"/>
      <c r="EU8" s="595"/>
      <c r="EV8" s="595"/>
      <c r="EW8" s="595"/>
      <c r="EX8" s="595"/>
      <c r="EY8" s="595"/>
      <c r="EZ8" s="595"/>
      <c r="FA8" s="595"/>
      <c r="FB8" s="595"/>
      <c r="FC8" s="595"/>
      <c r="FD8" s="595"/>
      <c r="FE8" s="595"/>
      <c r="FF8" s="595"/>
      <c r="FG8" s="595"/>
      <c r="FH8" s="595"/>
      <c r="FI8" s="595"/>
      <c r="FJ8" s="595"/>
      <c r="FK8" s="595"/>
      <c r="FL8" s="595"/>
      <c r="FM8" s="595"/>
      <c r="FN8" s="595"/>
      <c r="FO8" s="595"/>
      <c r="FP8" s="595"/>
      <c r="FQ8" s="595"/>
      <c r="FR8" s="595"/>
      <c r="FS8" s="595"/>
      <c r="FT8" s="595"/>
      <c r="FU8" s="595"/>
      <c r="FV8" s="595"/>
      <c r="FW8" s="595"/>
      <c r="FX8" s="595"/>
      <c r="FY8" s="595"/>
      <c r="FZ8" s="595"/>
      <c r="GA8" s="595"/>
      <c r="GB8" s="595"/>
      <c r="GC8" s="595"/>
      <c r="GD8" s="595"/>
      <c r="GE8" s="595"/>
      <c r="GF8" s="595"/>
      <c r="GG8" s="595"/>
      <c r="GH8" s="595"/>
      <c r="GI8" s="595"/>
      <c r="GJ8" s="595"/>
      <c r="GK8" s="595"/>
      <c r="GL8" s="595"/>
      <c r="GM8" s="595"/>
      <c r="GN8" s="595"/>
      <c r="GO8" s="595"/>
      <c r="GP8" s="595"/>
      <c r="GQ8" s="595"/>
      <c r="GR8" s="595"/>
      <c r="GS8" s="595"/>
      <c r="GT8" s="595"/>
      <c r="GU8" s="595"/>
      <c r="GV8" s="595"/>
      <c r="GW8" s="595"/>
      <c r="GX8" s="595"/>
      <c r="GY8" s="595"/>
      <c r="GZ8" s="595"/>
      <c r="HA8" s="595"/>
      <c r="HB8" s="595"/>
      <c r="HC8" s="595"/>
      <c r="HD8" s="595"/>
      <c r="HE8" s="595"/>
      <c r="HF8" s="595"/>
      <c r="HG8" s="595"/>
      <c r="HH8" s="595"/>
      <c r="HI8" s="595"/>
      <c r="HJ8" s="595"/>
      <c r="HK8" s="595"/>
      <c r="HL8" s="595"/>
      <c r="HM8" s="595"/>
      <c r="HN8" s="595"/>
      <c r="HO8" s="595"/>
      <c r="HP8" s="595"/>
      <c r="HQ8" s="595"/>
      <c r="HR8" s="595"/>
      <c r="HS8" s="595"/>
      <c r="HT8" s="595"/>
      <c r="HU8" s="595"/>
      <c r="HV8" s="595"/>
      <c r="HW8" s="595"/>
      <c r="HX8" s="595"/>
      <c r="HY8" s="595"/>
      <c r="HZ8" s="595"/>
      <c r="IA8" s="595"/>
      <c r="IB8" s="595"/>
      <c r="IC8" s="595"/>
      <c r="ID8" s="595"/>
      <c r="IE8" s="595"/>
      <c r="IF8" s="595"/>
      <c r="IG8" s="595"/>
      <c r="IH8" s="595"/>
      <c r="II8" s="595"/>
      <c r="IJ8" s="595"/>
      <c r="IK8" s="595"/>
      <c r="IL8" s="595"/>
      <c r="IM8" s="595"/>
      <c r="IN8" s="595"/>
      <c r="IO8" s="595"/>
      <c r="IP8" s="595"/>
      <c r="IQ8" s="595"/>
      <c r="IR8" s="595"/>
      <c r="IS8" s="595"/>
      <c r="IT8" s="595"/>
      <c r="IU8" s="595"/>
      <c r="IV8" s="595"/>
    </row>
    <row r="9" spans="1:256" ht="11.9" customHeight="1">
      <c r="A9" s="537" t="s">
        <v>159</v>
      </c>
      <c r="B9" s="20"/>
      <c r="C9" s="21">
        <v>37</v>
      </c>
      <c r="D9" s="21">
        <v>34</v>
      </c>
      <c r="E9" s="22">
        <f t="shared" ref="E9:E19" si="1">IF(C9=D9,"-",IF((C9=0),"##",IF(ABS((D9/C9-1)*100)&gt;=200,"##",(D9/C9-1)*100)))</f>
        <v>-8.1081081081081035</v>
      </c>
      <c r="F9" s="21">
        <v>41</v>
      </c>
      <c r="G9" s="22">
        <v>123</v>
      </c>
      <c r="H9" s="22" t="str">
        <f t="shared" ref="H9:H20" si="2">IF(F9=G9,"-",IF((F9=0),"##",IF(ABS((G9/F9-1)*100)&gt;=200,"##",(G9/F9-1)*100)))</f>
        <v>##</v>
      </c>
      <c r="I9" s="21">
        <f t="shared" ref="I9:J20" si="3">C9+F9</f>
        <v>78</v>
      </c>
      <c r="J9" s="23">
        <f t="shared" si="3"/>
        <v>157</v>
      </c>
      <c r="K9" s="205">
        <f t="shared" si="0"/>
        <v>101.28205128205127</v>
      </c>
      <c r="L9" s="595"/>
      <c r="M9" s="595"/>
      <c r="N9" s="595"/>
      <c r="O9" s="595"/>
      <c r="P9" s="595"/>
      <c r="Q9" s="595"/>
      <c r="R9" s="595"/>
      <c r="S9" s="595"/>
      <c r="T9" s="595"/>
      <c r="U9" s="595"/>
      <c r="V9" s="595"/>
      <c r="W9" s="595"/>
      <c r="X9" s="595"/>
      <c r="Y9" s="595"/>
      <c r="Z9" s="595"/>
      <c r="AA9" s="595"/>
      <c r="AB9" s="595"/>
      <c r="AC9" s="595"/>
      <c r="AD9" s="595"/>
      <c r="AE9" s="595"/>
      <c r="AF9" s="595"/>
      <c r="AG9" s="595"/>
      <c r="AH9" s="595"/>
      <c r="AI9" s="595"/>
      <c r="AJ9" s="595"/>
      <c r="AK9" s="595"/>
      <c r="AL9" s="595"/>
      <c r="AM9" s="595"/>
      <c r="AN9" s="595"/>
      <c r="AO9" s="595"/>
      <c r="AP9" s="595"/>
      <c r="AQ9" s="595"/>
      <c r="AR9" s="595"/>
      <c r="AS9" s="595"/>
      <c r="AT9" s="595"/>
      <c r="AU9" s="595"/>
      <c r="AV9" s="595"/>
      <c r="AW9" s="595"/>
      <c r="AX9" s="595"/>
      <c r="AY9" s="595"/>
      <c r="AZ9" s="595"/>
      <c r="BA9" s="595"/>
      <c r="BB9" s="595"/>
      <c r="BC9" s="595"/>
      <c r="BD9" s="595"/>
      <c r="BE9" s="595"/>
      <c r="BF9" s="595"/>
      <c r="BG9" s="595"/>
      <c r="BH9" s="595"/>
      <c r="BI9" s="595"/>
      <c r="BJ9" s="595"/>
      <c r="BK9" s="595"/>
      <c r="BL9" s="595"/>
      <c r="BM9" s="595"/>
      <c r="BN9" s="595"/>
      <c r="BO9" s="595"/>
      <c r="BP9" s="595"/>
      <c r="BQ9" s="595"/>
      <c r="BR9" s="595"/>
      <c r="BS9" s="595"/>
      <c r="BT9" s="595"/>
      <c r="BU9" s="595"/>
      <c r="BV9" s="595"/>
      <c r="BW9" s="595"/>
      <c r="BX9" s="595"/>
      <c r="BY9" s="595"/>
      <c r="BZ9" s="595"/>
      <c r="CA9" s="595"/>
      <c r="CB9" s="595"/>
      <c r="CC9" s="595"/>
      <c r="CD9" s="595"/>
      <c r="CE9" s="595"/>
      <c r="CF9" s="595"/>
      <c r="CG9" s="595"/>
      <c r="CH9" s="595"/>
      <c r="CI9" s="595"/>
      <c r="CJ9" s="595"/>
      <c r="CK9" s="595"/>
      <c r="CL9" s="595"/>
      <c r="CM9" s="595"/>
      <c r="CN9" s="595"/>
      <c r="CO9" s="595"/>
      <c r="CP9" s="595"/>
      <c r="CQ9" s="595"/>
      <c r="CR9" s="595"/>
      <c r="CS9" s="595"/>
      <c r="CT9" s="595"/>
      <c r="CU9" s="595"/>
      <c r="CV9" s="595"/>
      <c r="CW9" s="595"/>
      <c r="CX9" s="595"/>
      <c r="CY9" s="595"/>
      <c r="CZ9" s="595"/>
      <c r="DA9" s="595"/>
      <c r="DB9" s="595"/>
      <c r="DC9" s="595"/>
      <c r="DD9" s="595"/>
      <c r="DE9" s="595"/>
      <c r="DF9" s="595"/>
      <c r="DG9" s="595"/>
      <c r="DH9" s="595"/>
      <c r="DI9" s="595"/>
      <c r="DJ9" s="595"/>
      <c r="DK9" s="595"/>
      <c r="DL9" s="595"/>
      <c r="DM9" s="595"/>
      <c r="DN9" s="595"/>
      <c r="DO9" s="595"/>
      <c r="DP9" s="595"/>
      <c r="DQ9" s="595"/>
      <c r="DR9" s="595"/>
      <c r="DS9" s="595"/>
      <c r="DT9" s="595"/>
      <c r="DU9" s="595"/>
      <c r="DV9" s="595"/>
      <c r="DW9" s="595"/>
      <c r="DX9" s="595"/>
      <c r="DY9" s="595"/>
      <c r="DZ9" s="595"/>
      <c r="EA9" s="595"/>
      <c r="EB9" s="595"/>
      <c r="EC9" s="595"/>
      <c r="ED9" s="595"/>
      <c r="EE9" s="595"/>
      <c r="EF9" s="595"/>
      <c r="EG9" s="595"/>
      <c r="EH9" s="595"/>
      <c r="EI9" s="595"/>
      <c r="EJ9" s="595"/>
      <c r="EK9" s="595"/>
      <c r="EL9" s="595"/>
      <c r="EM9" s="595"/>
      <c r="EN9" s="595"/>
      <c r="EO9" s="595"/>
      <c r="EP9" s="595"/>
      <c r="EQ9" s="595"/>
      <c r="ER9" s="595"/>
      <c r="ES9" s="595"/>
      <c r="ET9" s="595"/>
      <c r="EU9" s="595"/>
      <c r="EV9" s="595"/>
      <c r="EW9" s="595"/>
      <c r="EX9" s="595"/>
      <c r="EY9" s="595"/>
      <c r="EZ9" s="595"/>
      <c r="FA9" s="595"/>
      <c r="FB9" s="595"/>
      <c r="FC9" s="595"/>
      <c r="FD9" s="595"/>
      <c r="FE9" s="595"/>
      <c r="FF9" s="595"/>
      <c r="FG9" s="595"/>
      <c r="FH9" s="595"/>
      <c r="FI9" s="595"/>
      <c r="FJ9" s="595"/>
      <c r="FK9" s="595"/>
      <c r="FL9" s="595"/>
      <c r="FM9" s="595"/>
      <c r="FN9" s="595"/>
      <c r="FO9" s="595"/>
      <c r="FP9" s="595"/>
      <c r="FQ9" s="595"/>
      <c r="FR9" s="595"/>
      <c r="FS9" s="595"/>
      <c r="FT9" s="595"/>
      <c r="FU9" s="595"/>
      <c r="FV9" s="595"/>
      <c r="FW9" s="595"/>
      <c r="FX9" s="595"/>
      <c r="FY9" s="595"/>
      <c r="FZ9" s="595"/>
      <c r="GA9" s="595"/>
      <c r="GB9" s="595"/>
      <c r="GC9" s="595"/>
      <c r="GD9" s="595"/>
      <c r="GE9" s="595"/>
      <c r="GF9" s="595"/>
      <c r="GG9" s="595"/>
      <c r="GH9" s="595"/>
      <c r="GI9" s="595"/>
      <c r="GJ9" s="595"/>
      <c r="GK9" s="595"/>
      <c r="GL9" s="595"/>
      <c r="GM9" s="595"/>
      <c r="GN9" s="595"/>
      <c r="GO9" s="595"/>
      <c r="GP9" s="595"/>
      <c r="GQ9" s="595"/>
      <c r="GR9" s="595"/>
      <c r="GS9" s="595"/>
      <c r="GT9" s="595"/>
      <c r="GU9" s="595"/>
      <c r="GV9" s="595"/>
      <c r="GW9" s="595"/>
      <c r="GX9" s="595"/>
      <c r="GY9" s="595"/>
      <c r="GZ9" s="595"/>
      <c r="HA9" s="595"/>
      <c r="HB9" s="595"/>
      <c r="HC9" s="595"/>
      <c r="HD9" s="595"/>
      <c r="HE9" s="595"/>
      <c r="HF9" s="595"/>
      <c r="HG9" s="595"/>
      <c r="HH9" s="595"/>
      <c r="HI9" s="595"/>
      <c r="HJ9" s="595"/>
      <c r="HK9" s="595"/>
      <c r="HL9" s="595"/>
      <c r="HM9" s="595"/>
      <c r="HN9" s="595"/>
      <c r="HO9" s="595"/>
      <c r="HP9" s="595"/>
      <c r="HQ9" s="595"/>
      <c r="HR9" s="595"/>
      <c r="HS9" s="595"/>
      <c r="HT9" s="595"/>
      <c r="HU9" s="595"/>
      <c r="HV9" s="595"/>
      <c r="HW9" s="595"/>
      <c r="HX9" s="595"/>
      <c r="HY9" s="595"/>
      <c r="HZ9" s="595"/>
      <c r="IA9" s="595"/>
      <c r="IB9" s="595"/>
      <c r="IC9" s="595"/>
      <c r="ID9" s="595"/>
      <c r="IE9" s="595"/>
      <c r="IF9" s="595"/>
      <c r="IG9" s="595"/>
      <c r="IH9" s="595"/>
      <c r="II9" s="595"/>
      <c r="IJ9" s="595"/>
      <c r="IK9" s="595"/>
      <c r="IL9" s="595"/>
      <c r="IM9" s="595"/>
      <c r="IN9" s="595"/>
      <c r="IO9" s="595"/>
      <c r="IP9" s="595"/>
      <c r="IQ9" s="595"/>
      <c r="IR9" s="595"/>
      <c r="IS9" s="595"/>
      <c r="IT9" s="595"/>
      <c r="IU9" s="595"/>
      <c r="IV9" s="595"/>
    </row>
    <row r="10" spans="1:256" ht="11.9" customHeight="1">
      <c r="A10" s="537" t="s">
        <v>158</v>
      </c>
      <c r="B10" s="20"/>
      <c r="C10" s="21">
        <v>193</v>
      </c>
      <c r="D10" s="21">
        <v>109</v>
      </c>
      <c r="E10" s="22">
        <f t="shared" si="1"/>
        <v>-43.523316062176164</v>
      </c>
      <c r="F10" s="21">
        <v>370</v>
      </c>
      <c r="G10" s="22">
        <v>386</v>
      </c>
      <c r="H10" s="22">
        <f t="shared" si="2"/>
        <v>4.3243243243243246</v>
      </c>
      <c r="I10" s="21">
        <f t="shared" si="3"/>
        <v>563</v>
      </c>
      <c r="J10" s="23">
        <f t="shared" si="3"/>
        <v>495</v>
      </c>
      <c r="K10" s="205">
        <f t="shared" si="0"/>
        <v>-12.078152753108352</v>
      </c>
      <c r="L10" s="595"/>
      <c r="M10" s="595"/>
      <c r="N10" s="595"/>
      <c r="O10" s="595"/>
      <c r="P10" s="595"/>
      <c r="Q10" s="595"/>
      <c r="R10" s="595"/>
      <c r="S10" s="595"/>
      <c r="T10" s="595"/>
      <c r="U10" s="595"/>
      <c r="V10" s="595"/>
      <c r="W10" s="595"/>
      <c r="X10" s="595"/>
      <c r="Y10" s="595"/>
      <c r="Z10" s="595"/>
      <c r="AA10" s="595"/>
      <c r="AB10" s="595"/>
      <c r="AC10" s="595"/>
      <c r="AD10" s="595"/>
      <c r="AE10" s="595"/>
      <c r="AF10" s="595"/>
      <c r="AG10" s="595"/>
      <c r="AH10" s="595"/>
      <c r="AI10" s="595"/>
      <c r="AJ10" s="595"/>
      <c r="AK10" s="595"/>
      <c r="AL10" s="595"/>
      <c r="AM10" s="595"/>
      <c r="AN10" s="595"/>
      <c r="AO10" s="595"/>
      <c r="AP10" s="595"/>
      <c r="AQ10" s="595"/>
      <c r="AR10" s="595"/>
      <c r="AS10" s="595"/>
      <c r="AT10" s="595"/>
      <c r="AU10" s="595"/>
      <c r="AV10" s="595"/>
      <c r="AW10" s="595"/>
      <c r="AX10" s="595"/>
      <c r="AY10" s="595"/>
      <c r="AZ10" s="595"/>
      <c r="BA10" s="595"/>
      <c r="BB10" s="595"/>
      <c r="BC10" s="595"/>
      <c r="BD10" s="595"/>
      <c r="BE10" s="595"/>
      <c r="BF10" s="595"/>
      <c r="BG10" s="595"/>
      <c r="BH10" s="595"/>
      <c r="BI10" s="595"/>
      <c r="BJ10" s="595"/>
      <c r="BK10" s="595"/>
      <c r="BL10" s="595"/>
      <c r="BM10" s="595"/>
      <c r="BN10" s="595"/>
      <c r="BO10" s="595"/>
      <c r="BP10" s="595"/>
      <c r="BQ10" s="595"/>
      <c r="BR10" s="595"/>
      <c r="BS10" s="595"/>
      <c r="BT10" s="595"/>
      <c r="BU10" s="595"/>
      <c r="BV10" s="595"/>
      <c r="BW10" s="595"/>
      <c r="BX10" s="595"/>
      <c r="BY10" s="595"/>
      <c r="BZ10" s="595"/>
      <c r="CA10" s="595"/>
      <c r="CB10" s="595"/>
      <c r="CC10" s="595"/>
      <c r="CD10" s="595"/>
      <c r="CE10" s="595"/>
      <c r="CF10" s="595"/>
      <c r="CG10" s="595"/>
      <c r="CH10" s="595"/>
      <c r="CI10" s="595"/>
      <c r="CJ10" s="595"/>
      <c r="CK10" s="595"/>
      <c r="CL10" s="595"/>
      <c r="CM10" s="595"/>
      <c r="CN10" s="595"/>
      <c r="CO10" s="595"/>
      <c r="CP10" s="595"/>
      <c r="CQ10" s="595"/>
      <c r="CR10" s="595"/>
      <c r="CS10" s="595"/>
      <c r="CT10" s="595"/>
      <c r="CU10" s="595"/>
      <c r="CV10" s="595"/>
      <c r="CW10" s="595"/>
      <c r="CX10" s="595"/>
      <c r="CY10" s="595"/>
      <c r="CZ10" s="595"/>
      <c r="DA10" s="595"/>
      <c r="DB10" s="595"/>
      <c r="DC10" s="595"/>
      <c r="DD10" s="595"/>
      <c r="DE10" s="595"/>
      <c r="DF10" s="595"/>
      <c r="DG10" s="595"/>
      <c r="DH10" s="595"/>
      <c r="DI10" s="595"/>
      <c r="DJ10" s="595"/>
      <c r="DK10" s="595"/>
      <c r="DL10" s="595"/>
      <c r="DM10" s="595"/>
      <c r="DN10" s="595"/>
      <c r="DO10" s="595"/>
      <c r="DP10" s="595"/>
      <c r="DQ10" s="595"/>
      <c r="DR10" s="595"/>
      <c r="DS10" s="595"/>
      <c r="DT10" s="595"/>
      <c r="DU10" s="595"/>
      <c r="DV10" s="595"/>
      <c r="DW10" s="595"/>
      <c r="DX10" s="595"/>
      <c r="DY10" s="595"/>
      <c r="DZ10" s="595"/>
      <c r="EA10" s="595"/>
      <c r="EB10" s="595"/>
      <c r="EC10" s="595"/>
      <c r="ED10" s="595"/>
      <c r="EE10" s="595"/>
      <c r="EF10" s="595"/>
      <c r="EG10" s="595"/>
      <c r="EH10" s="595"/>
      <c r="EI10" s="595"/>
      <c r="EJ10" s="595"/>
      <c r="EK10" s="595"/>
      <c r="EL10" s="595"/>
      <c r="EM10" s="595"/>
      <c r="EN10" s="595"/>
      <c r="EO10" s="595"/>
      <c r="EP10" s="595"/>
      <c r="EQ10" s="595"/>
      <c r="ER10" s="595"/>
      <c r="ES10" s="595"/>
      <c r="ET10" s="595"/>
      <c r="EU10" s="595"/>
      <c r="EV10" s="595"/>
      <c r="EW10" s="595"/>
      <c r="EX10" s="595"/>
      <c r="EY10" s="595"/>
      <c r="EZ10" s="595"/>
      <c r="FA10" s="595"/>
      <c r="FB10" s="595"/>
      <c r="FC10" s="595"/>
      <c r="FD10" s="595"/>
      <c r="FE10" s="595"/>
      <c r="FF10" s="595"/>
      <c r="FG10" s="595"/>
      <c r="FH10" s="595"/>
      <c r="FI10" s="595"/>
      <c r="FJ10" s="595"/>
      <c r="FK10" s="595"/>
      <c r="FL10" s="595"/>
      <c r="FM10" s="595"/>
      <c r="FN10" s="595"/>
      <c r="FO10" s="595"/>
      <c r="FP10" s="595"/>
      <c r="FQ10" s="595"/>
      <c r="FR10" s="595"/>
      <c r="FS10" s="595"/>
      <c r="FT10" s="595"/>
      <c r="FU10" s="595"/>
      <c r="FV10" s="595"/>
      <c r="FW10" s="595"/>
      <c r="FX10" s="595"/>
      <c r="FY10" s="595"/>
      <c r="FZ10" s="595"/>
      <c r="GA10" s="595"/>
      <c r="GB10" s="595"/>
      <c r="GC10" s="595"/>
      <c r="GD10" s="595"/>
      <c r="GE10" s="595"/>
      <c r="GF10" s="595"/>
      <c r="GG10" s="595"/>
      <c r="GH10" s="595"/>
      <c r="GI10" s="595"/>
      <c r="GJ10" s="595"/>
      <c r="GK10" s="595"/>
      <c r="GL10" s="595"/>
      <c r="GM10" s="595"/>
      <c r="GN10" s="595"/>
      <c r="GO10" s="595"/>
      <c r="GP10" s="595"/>
      <c r="GQ10" s="595"/>
      <c r="GR10" s="595"/>
      <c r="GS10" s="595"/>
      <c r="GT10" s="595"/>
      <c r="GU10" s="595"/>
      <c r="GV10" s="595"/>
      <c r="GW10" s="595"/>
      <c r="GX10" s="595"/>
      <c r="GY10" s="595"/>
      <c r="GZ10" s="595"/>
      <c r="HA10" s="595"/>
      <c r="HB10" s="595"/>
      <c r="HC10" s="595"/>
      <c r="HD10" s="595"/>
      <c r="HE10" s="595"/>
      <c r="HF10" s="595"/>
      <c r="HG10" s="595"/>
      <c r="HH10" s="595"/>
      <c r="HI10" s="595"/>
      <c r="HJ10" s="595"/>
      <c r="HK10" s="595"/>
      <c r="HL10" s="595"/>
      <c r="HM10" s="595"/>
      <c r="HN10" s="595"/>
      <c r="HO10" s="595"/>
      <c r="HP10" s="595"/>
      <c r="HQ10" s="595"/>
      <c r="HR10" s="595"/>
      <c r="HS10" s="595"/>
      <c r="HT10" s="595"/>
      <c r="HU10" s="595"/>
      <c r="HV10" s="595"/>
      <c r="HW10" s="595"/>
      <c r="HX10" s="595"/>
      <c r="HY10" s="595"/>
      <c r="HZ10" s="595"/>
      <c r="IA10" s="595"/>
      <c r="IB10" s="595"/>
      <c r="IC10" s="595"/>
      <c r="ID10" s="595"/>
      <c r="IE10" s="595"/>
      <c r="IF10" s="595"/>
      <c r="IG10" s="595"/>
      <c r="IH10" s="595"/>
      <c r="II10" s="595"/>
      <c r="IJ10" s="595"/>
      <c r="IK10" s="595"/>
      <c r="IL10" s="595"/>
      <c r="IM10" s="595"/>
      <c r="IN10" s="595"/>
      <c r="IO10" s="595"/>
      <c r="IP10" s="595"/>
      <c r="IQ10" s="595"/>
      <c r="IR10" s="595"/>
      <c r="IS10" s="595"/>
      <c r="IT10" s="595"/>
      <c r="IU10" s="595"/>
      <c r="IV10" s="595"/>
    </row>
    <row r="11" spans="1:256" ht="11.9" customHeight="1">
      <c r="A11" s="537" t="s">
        <v>157</v>
      </c>
      <c r="B11" s="20"/>
      <c r="C11" s="21">
        <v>112</v>
      </c>
      <c r="D11" s="21">
        <v>91</v>
      </c>
      <c r="E11" s="22">
        <f t="shared" si="1"/>
        <v>-18.75</v>
      </c>
      <c r="F11" s="21">
        <v>312</v>
      </c>
      <c r="G11" s="22">
        <v>960</v>
      </c>
      <c r="H11" s="22" t="str">
        <f t="shared" si="2"/>
        <v>##</v>
      </c>
      <c r="I11" s="21">
        <f t="shared" si="3"/>
        <v>424</v>
      </c>
      <c r="J11" s="23">
        <f t="shared" si="3"/>
        <v>1051</v>
      </c>
      <c r="K11" s="205">
        <f t="shared" si="0"/>
        <v>147.87735849056602</v>
      </c>
      <c r="L11" s="595"/>
      <c r="M11" s="595"/>
      <c r="N11" s="595"/>
      <c r="O11" s="595"/>
      <c r="P11" s="595"/>
      <c r="Q11" s="595"/>
      <c r="R11" s="595"/>
      <c r="S11" s="595"/>
      <c r="T11" s="595"/>
      <c r="U11" s="595"/>
      <c r="V11" s="595"/>
      <c r="W11" s="595"/>
      <c r="X11" s="595"/>
      <c r="Y11" s="595"/>
      <c r="Z11" s="595"/>
      <c r="AA11" s="595"/>
      <c r="AB11" s="595"/>
      <c r="AC11" s="595"/>
      <c r="AD11" s="595"/>
      <c r="AE11" s="595"/>
      <c r="AF11" s="595"/>
      <c r="AG11" s="595"/>
      <c r="AH11" s="595"/>
      <c r="AI11" s="595"/>
      <c r="AJ11" s="595"/>
      <c r="AK11" s="595"/>
      <c r="AL11" s="595"/>
      <c r="AM11" s="595"/>
      <c r="AN11" s="595"/>
      <c r="AO11" s="595"/>
      <c r="AP11" s="595"/>
      <c r="AQ11" s="595"/>
      <c r="AR11" s="595"/>
      <c r="AS11" s="595"/>
      <c r="AT11" s="595"/>
      <c r="AU11" s="595"/>
      <c r="AV11" s="595"/>
      <c r="AW11" s="595"/>
      <c r="AX11" s="595"/>
      <c r="AY11" s="595"/>
      <c r="AZ11" s="595"/>
      <c r="BA11" s="595"/>
      <c r="BB11" s="595"/>
      <c r="BC11" s="595"/>
      <c r="BD11" s="595"/>
      <c r="BE11" s="595"/>
      <c r="BF11" s="595"/>
      <c r="BG11" s="595"/>
      <c r="BH11" s="595"/>
      <c r="BI11" s="595"/>
      <c r="BJ11" s="595"/>
      <c r="BK11" s="595"/>
      <c r="BL11" s="595"/>
      <c r="BM11" s="595"/>
      <c r="BN11" s="595"/>
      <c r="BO11" s="595"/>
      <c r="BP11" s="595"/>
      <c r="BQ11" s="595"/>
      <c r="BR11" s="595"/>
      <c r="BS11" s="595"/>
      <c r="BT11" s="595"/>
      <c r="BU11" s="595"/>
      <c r="BV11" s="595"/>
      <c r="BW11" s="595"/>
      <c r="BX11" s="595"/>
      <c r="BY11" s="595"/>
      <c r="BZ11" s="595"/>
      <c r="CA11" s="595"/>
      <c r="CB11" s="595"/>
      <c r="CC11" s="595"/>
      <c r="CD11" s="595"/>
      <c r="CE11" s="595"/>
      <c r="CF11" s="595"/>
      <c r="CG11" s="595"/>
      <c r="CH11" s="595"/>
      <c r="CI11" s="595"/>
      <c r="CJ11" s="595"/>
      <c r="CK11" s="595"/>
      <c r="CL11" s="595"/>
      <c r="CM11" s="595"/>
      <c r="CN11" s="595"/>
      <c r="CO11" s="595"/>
      <c r="CP11" s="595"/>
      <c r="CQ11" s="595"/>
      <c r="CR11" s="595"/>
      <c r="CS11" s="595"/>
      <c r="CT11" s="595"/>
      <c r="CU11" s="595"/>
      <c r="CV11" s="595"/>
      <c r="CW11" s="595"/>
      <c r="CX11" s="595"/>
      <c r="CY11" s="595"/>
      <c r="CZ11" s="595"/>
      <c r="DA11" s="595"/>
      <c r="DB11" s="595"/>
      <c r="DC11" s="595"/>
      <c r="DD11" s="595"/>
      <c r="DE11" s="595"/>
      <c r="DF11" s="595"/>
      <c r="DG11" s="595"/>
      <c r="DH11" s="595"/>
      <c r="DI11" s="595"/>
      <c r="DJ11" s="595"/>
      <c r="DK11" s="595"/>
      <c r="DL11" s="595"/>
      <c r="DM11" s="595"/>
      <c r="DN11" s="595"/>
      <c r="DO11" s="595"/>
      <c r="DP11" s="595"/>
      <c r="DQ11" s="595"/>
      <c r="DR11" s="595"/>
      <c r="DS11" s="595"/>
      <c r="DT11" s="595"/>
      <c r="DU11" s="595"/>
      <c r="DV11" s="595"/>
      <c r="DW11" s="595"/>
      <c r="DX11" s="595"/>
      <c r="DY11" s="595"/>
      <c r="DZ11" s="595"/>
      <c r="EA11" s="595"/>
      <c r="EB11" s="595"/>
      <c r="EC11" s="595"/>
      <c r="ED11" s="595"/>
      <c r="EE11" s="595"/>
      <c r="EF11" s="595"/>
      <c r="EG11" s="595"/>
      <c r="EH11" s="595"/>
      <c r="EI11" s="595"/>
      <c r="EJ11" s="595"/>
      <c r="EK11" s="595"/>
      <c r="EL11" s="595"/>
      <c r="EM11" s="595"/>
      <c r="EN11" s="595"/>
      <c r="EO11" s="595"/>
      <c r="EP11" s="595"/>
      <c r="EQ11" s="595"/>
      <c r="ER11" s="595"/>
      <c r="ES11" s="595"/>
      <c r="ET11" s="595"/>
      <c r="EU11" s="595"/>
      <c r="EV11" s="595"/>
      <c r="EW11" s="595"/>
      <c r="EX11" s="595"/>
      <c r="EY11" s="595"/>
      <c r="EZ11" s="595"/>
      <c r="FA11" s="595"/>
      <c r="FB11" s="595"/>
      <c r="FC11" s="595"/>
      <c r="FD11" s="595"/>
      <c r="FE11" s="595"/>
      <c r="FF11" s="595"/>
      <c r="FG11" s="595"/>
      <c r="FH11" s="595"/>
      <c r="FI11" s="595"/>
      <c r="FJ11" s="595"/>
      <c r="FK11" s="595"/>
      <c r="FL11" s="595"/>
      <c r="FM11" s="595"/>
      <c r="FN11" s="595"/>
      <c r="FO11" s="595"/>
      <c r="FP11" s="595"/>
      <c r="FQ11" s="595"/>
      <c r="FR11" s="595"/>
      <c r="FS11" s="595"/>
      <c r="FT11" s="595"/>
      <c r="FU11" s="595"/>
      <c r="FV11" s="595"/>
      <c r="FW11" s="595"/>
      <c r="FX11" s="595"/>
      <c r="FY11" s="595"/>
      <c r="FZ11" s="595"/>
      <c r="GA11" s="595"/>
      <c r="GB11" s="595"/>
      <c r="GC11" s="595"/>
      <c r="GD11" s="595"/>
      <c r="GE11" s="595"/>
      <c r="GF11" s="595"/>
      <c r="GG11" s="595"/>
      <c r="GH11" s="595"/>
      <c r="GI11" s="595"/>
      <c r="GJ11" s="595"/>
      <c r="GK11" s="595"/>
      <c r="GL11" s="595"/>
      <c r="GM11" s="595"/>
      <c r="GN11" s="595"/>
      <c r="GO11" s="595"/>
      <c r="GP11" s="595"/>
      <c r="GQ11" s="595"/>
      <c r="GR11" s="595"/>
      <c r="GS11" s="595"/>
      <c r="GT11" s="595"/>
      <c r="GU11" s="595"/>
      <c r="GV11" s="595"/>
      <c r="GW11" s="595"/>
      <c r="GX11" s="595"/>
      <c r="GY11" s="595"/>
      <c r="GZ11" s="595"/>
      <c r="HA11" s="595"/>
      <c r="HB11" s="595"/>
      <c r="HC11" s="595"/>
      <c r="HD11" s="595"/>
      <c r="HE11" s="595"/>
      <c r="HF11" s="595"/>
      <c r="HG11" s="595"/>
      <c r="HH11" s="595"/>
      <c r="HI11" s="595"/>
      <c r="HJ11" s="595"/>
      <c r="HK11" s="595"/>
      <c r="HL11" s="595"/>
      <c r="HM11" s="595"/>
      <c r="HN11" s="595"/>
      <c r="HO11" s="595"/>
      <c r="HP11" s="595"/>
      <c r="HQ11" s="595"/>
      <c r="HR11" s="595"/>
      <c r="HS11" s="595"/>
      <c r="HT11" s="595"/>
      <c r="HU11" s="595"/>
      <c r="HV11" s="595"/>
      <c r="HW11" s="595"/>
      <c r="HX11" s="595"/>
      <c r="HY11" s="595"/>
      <c r="HZ11" s="595"/>
      <c r="IA11" s="595"/>
      <c r="IB11" s="595"/>
      <c r="IC11" s="595"/>
      <c r="ID11" s="595"/>
      <c r="IE11" s="595"/>
      <c r="IF11" s="595"/>
      <c r="IG11" s="595"/>
      <c r="IH11" s="595"/>
      <c r="II11" s="595"/>
      <c r="IJ11" s="595"/>
      <c r="IK11" s="595"/>
      <c r="IL11" s="595"/>
      <c r="IM11" s="595"/>
      <c r="IN11" s="595"/>
      <c r="IO11" s="595"/>
      <c r="IP11" s="595"/>
      <c r="IQ11" s="595"/>
      <c r="IR11" s="595"/>
      <c r="IS11" s="595"/>
      <c r="IT11" s="595"/>
      <c r="IU11" s="595"/>
      <c r="IV11" s="595"/>
    </row>
    <row r="12" spans="1:256" ht="11.9" customHeight="1">
      <c r="A12" s="537" t="s">
        <v>34</v>
      </c>
      <c r="B12" s="20"/>
      <c r="C12" s="21">
        <f>SUM(C8:C11)</f>
        <v>422</v>
      </c>
      <c r="D12" s="21">
        <f>SUM(D8:D11)</f>
        <v>297</v>
      </c>
      <c r="E12" s="22">
        <f t="shared" si="1"/>
        <v>-29.620853080568722</v>
      </c>
      <c r="F12" s="21">
        <f>SUM(F8:F11)</f>
        <v>758</v>
      </c>
      <c r="G12" s="22">
        <f>SUM(G8:G11)</f>
        <v>1508</v>
      </c>
      <c r="H12" s="22">
        <f t="shared" si="2"/>
        <v>98.944591029023755</v>
      </c>
      <c r="I12" s="21">
        <f t="shared" si="3"/>
        <v>1180</v>
      </c>
      <c r="J12" s="23">
        <f t="shared" si="3"/>
        <v>1805</v>
      </c>
      <c r="K12" s="205">
        <f t="shared" si="0"/>
        <v>52.966101694915245</v>
      </c>
      <c r="L12" s="595"/>
      <c r="M12" s="595"/>
      <c r="N12" s="595"/>
      <c r="O12" s="595"/>
      <c r="P12" s="595"/>
      <c r="Q12" s="595"/>
      <c r="R12" s="595"/>
      <c r="S12" s="595"/>
      <c r="T12" s="595"/>
      <c r="U12" s="595"/>
      <c r="V12" s="595"/>
      <c r="W12" s="595"/>
      <c r="X12" s="595"/>
      <c r="Y12" s="595"/>
      <c r="Z12" s="595"/>
      <c r="AA12" s="595"/>
      <c r="AB12" s="595"/>
      <c r="AC12" s="595"/>
      <c r="AD12" s="595"/>
      <c r="AE12" s="595"/>
      <c r="AF12" s="595"/>
      <c r="AG12" s="595"/>
      <c r="AH12" s="595"/>
      <c r="AI12" s="595"/>
      <c r="AJ12" s="595"/>
      <c r="AK12" s="595"/>
      <c r="AL12" s="595"/>
      <c r="AM12" s="595"/>
      <c r="AN12" s="595"/>
      <c r="AO12" s="595"/>
      <c r="AP12" s="595"/>
      <c r="AQ12" s="595"/>
      <c r="AR12" s="595"/>
      <c r="AS12" s="595"/>
      <c r="AT12" s="595"/>
      <c r="AU12" s="595"/>
      <c r="AV12" s="595"/>
      <c r="AW12" s="595"/>
      <c r="AX12" s="595"/>
      <c r="AY12" s="595"/>
      <c r="AZ12" s="595"/>
      <c r="BA12" s="595"/>
      <c r="BB12" s="595"/>
      <c r="BC12" s="595"/>
      <c r="BD12" s="595"/>
      <c r="BE12" s="595"/>
      <c r="BF12" s="595"/>
      <c r="BG12" s="595"/>
      <c r="BH12" s="595"/>
      <c r="BI12" s="595"/>
      <c r="BJ12" s="595"/>
      <c r="BK12" s="595"/>
      <c r="BL12" s="595"/>
      <c r="BM12" s="595"/>
      <c r="BN12" s="595"/>
      <c r="BO12" s="595"/>
      <c r="BP12" s="595"/>
      <c r="BQ12" s="595"/>
      <c r="BR12" s="595"/>
      <c r="BS12" s="595"/>
      <c r="BT12" s="595"/>
      <c r="BU12" s="595"/>
      <c r="BV12" s="595"/>
      <c r="BW12" s="595"/>
      <c r="BX12" s="595"/>
      <c r="BY12" s="595"/>
      <c r="BZ12" s="595"/>
      <c r="CA12" s="595"/>
      <c r="CB12" s="595"/>
      <c r="CC12" s="595"/>
      <c r="CD12" s="595"/>
      <c r="CE12" s="595"/>
      <c r="CF12" s="595"/>
      <c r="CG12" s="595"/>
      <c r="CH12" s="595"/>
      <c r="CI12" s="595"/>
      <c r="CJ12" s="595"/>
      <c r="CK12" s="595"/>
      <c r="CL12" s="595"/>
      <c r="CM12" s="595"/>
      <c r="CN12" s="595"/>
      <c r="CO12" s="595"/>
      <c r="CP12" s="595"/>
      <c r="CQ12" s="595"/>
      <c r="CR12" s="595"/>
      <c r="CS12" s="595"/>
      <c r="CT12" s="595"/>
      <c r="CU12" s="595"/>
      <c r="CV12" s="595"/>
      <c r="CW12" s="595"/>
      <c r="CX12" s="595"/>
      <c r="CY12" s="595"/>
      <c r="CZ12" s="595"/>
      <c r="DA12" s="595"/>
      <c r="DB12" s="595"/>
      <c r="DC12" s="595"/>
      <c r="DD12" s="595"/>
      <c r="DE12" s="595"/>
      <c r="DF12" s="595"/>
      <c r="DG12" s="595"/>
      <c r="DH12" s="595"/>
      <c r="DI12" s="595"/>
      <c r="DJ12" s="595"/>
      <c r="DK12" s="595"/>
      <c r="DL12" s="595"/>
      <c r="DM12" s="595"/>
      <c r="DN12" s="595"/>
      <c r="DO12" s="595"/>
      <c r="DP12" s="595"/>
      <c r="DQ12" s="595"/>
      <c r="DR12" s="595"/>
      <c r="DS12" s="595"/>
      <c r="DT12" s="595"/>
      <c r="DU12" s="595"/>
      <c r="DV12" s="595"/>
      <c r="DW12" s="595"/>
      <c r="DX12" s="595"/>
      <c r="DY12" s="595"/>
      <c r="DZ12" s="595"/>
      <c r="EA12" s="595"/>
      <c r="EB12" s="595"/>
      <c r="EC12" s="595"/>
      <c r="ED12" s="595"/>
      <c r="EE12" s="595"/>
      <c r="EF12" s="595"/>
      <c r="EG12" s="595"/>
      <c r="EH12" s="595"/>
      <c r="EI12" s="595"/>
      <c r="EJ12" s="595"/>
      <c r="EK12" s="595"/>
      <c r="EL12" s="595"/>
      <c r="EM12" s="595"/>
      <c r="EN12" s="595"/>
      <c r="EO12" s="595"/>
      <c r="EP12" s="595"/>
      <c r="EQ12" s="595"/>
      <c r="ER12" s="595"/>
      <c r="ES12" s="595"/>
      <c r="ET12" s="595"/>
      <c r="EU12" s="595"/>
      <c r="EV12" s="595"/>
      <c r="EW12" s="595"/>
      <c r="EX12" s="595"/>
      <c r="EY12" s="595"/>
      <c r="EZ12" s="595"/>
      <c r="FA12" s="595"/>
      <c r="FB12" s="595"/>
      <c r="FC12" s="595"/>
      <c r="FD12" s="595"/>
      <c r="FE12" s="595"/>
      <c r="FF12" s="595"/>
      <c r="FG12" s="595"/>
      <c r="FH12" s="595"/>
      <c r="FI12" s="595"/>
      <c r="FJ12" s="595"/>
      <c r="FK12" s="595"/>
      <c r="FL12" s="595"/>
      <c r="FM12" s="595"/>
      <c r="FN12" s="595"/>
      <c r="FO12" s="595"/>
      <c r="FP12" s="595"/>
      <c r="FQ12" s="595"/>
      <c r="FR12" s="595"/>
      <c r="FS12" s="595"/>
      <c r="FT12" s="595"/>
      <c r="FU12" s="595"/>
      <c r="FV12" s="595"/>
      <c r="FW12" s="595"/>
      <c r="FX12" s="595"/>
      <c r="FY12" s="595"/>
      <c r="FZ12" s="595"/>
      <c r="GA12" s="595"/>
      <c r="GB12" s="595"/>
      <c r="GC12" s="595"/>
      <c r="GD12" s="595"/>
      <c r="GE12" s="595"/>
      <c r="GF12" s="595"/>
      <c r="GG12" s="595"/>
      <c r="GH12" s="595"/>
      <c r="GI12" s="595"/>
      <c r="GJ12" s="595"/>
      <c r="GK12" s="595"/>
      <c r="GL12" s="595"/>
      <c r="GM12" s="595"/>
      <c r="GN12" s="595"/>
      <c r="GO12" s="595"/>
      <c r="GP12" s="595"/>
      <c r="GQ12" s="595"/>
      <c r="GR12" s="595"/>
      <c r="GS12" s="595"/>
      <c r="GT12" s="595"/>
      <c r="GU12" s="595"/>
      <c r="GV12" s="595"/>
      <c r="GW12" s="595"/>
      <c r="GX12" s="595"/>
      <c r="GY12" s="595"/>
      <c r="GZ12" s="595"/>
      <c r="HA12" s="595"/>
      <c r="HB12" s="595"/>
      <c r="HC12" s="595"/>
      <c r="HD12" s="595"/>
      <c r="HE12" s="595"/>
      <c r="HF12" s="595"/>
      <c r="HG12" s="595"/>
      <c r="HH12" s="595"/>
      <c r="HI12" s="595"/>
      <c r="HJ12" s="595"/>
      <c r="HK12" s="595"/>
      <c r="HL12" s="595"/>
      <c r="HM12" s="595"/>
      <c r="HN12" s="595"/>
      <c r="HO12" s="595"/>
      <c r="HP12" s="595"/>
      <c r="HQ12" s="595"/>
      <c r="HR12" s="595"/>
      <c r="HS12" s="595"/>
      <c r="HT12" s="595"/>
      <c r="HU12" s="595"/>
      <c r="HV12" s="595"/>
      <c r="HW12" s="595"/>
      <c r="HX12" s="595"/>
      <c r="HY12" s="595"/>
      <c r="HZ12" s="595"/>
      <c r="IA12" s="595"/>
      <c r="IB12" s="595"/>
      <c r="IC12" s="595"/>
      <c r="ID12" s="595"/>
      <c r="IE12" s="595"/>
      <c r="IF12" s="595"/>
      <c r="IG12" s="595"/>
      <c r="IH12" s="595"/>
      <c r="II12" s="595"/>
      <c r="IJ12" s="595"/>
      <c r="IK12" s="595"/>
      <c r="IL12" s="595"/>
      <c r="IM12" s="595"/>
      <c r="IN12" s="595"/>
      <c r="IO12" s="595"/>
      <c r="IP12" s="595"/>
      <c r="IQ12" s="595"/>
      <c r="IR12" s="595"/>
      <c r="IS12" s="595"/>
      <c r="IT12" s="595"/>
      <c r="IU12" s="595"/>
      <c r="IV12" s="595"/>
    </row>
    <row r="13" spans="1:256" ht="11.9" customHeight="1">
      <c r="A13" s="537" t="s">
        <v>161</v>
      </c>
      <c r="B13" s="20"/>
      <c r="C13" s="21">
        <v>443</v>
      </c>
      <c r="D13" s="21">
        <v>438</v>
      </c>
      <c r="E13" s="22">
        <f t="shared" si="1"/>
        <v>-1.1286681715575675</v>
      </c>
      <c r="F13" s="21">
        <v>4158</v>
      </c>
      <c r="G13" s="22">
        <v>3455</v>
      </c>
      <c r="H13" s="22">
        <f t="shared" si="2"/>
        <v>-16.907166907166904</v>
      </c>
      <c r="I13" s="21">
        <f t="shared" si="3"/>
        <v>4601</v>
      </c>
      <c r="J13" s="23">
        <f t="shared" si="3"/>
        <v>3893</v>
      </c>
      <c r="K13" s="205">
        <f t="shared" si="0"/>
        <v>-15.387959139317541</v>
      </c>
      <c r="L13" s="595"/>
      <c r="M13" s="595"/>
      <c r="N13" s="595"/>
      <c r="O13" s="595"/>
      <c r="P13" s="595"/>
      <c r="Q13" s="595"/>
      <c r="R13" s="595"/>
      <c r="S13" s="595"/>
      <c r="T13" s="595"/>
      <c r="U13" s="595"/>
      <c r="V13" s="595"/>
      <c r="W13" s="595"/>
      <c r="X13" s="595"/>
      <c r="Y13" s="595"/>
      <c r="Z13" s="595"/>
      <c r="AA13" s="595"/>
      <c r="AB13" s="595"/>
      <c r="AC13" s="595"/>
      <c r="AD13" s="595"/>
      <c r="AE13" s="595"/>
      <c r="AF13" s="595"/>
      <c r="AG13" s="595"/>
      <c r="AH13" s="595"/>
      <c r="AI13" s="595"/>
      <c r="AJ13" s="595"/>
      <c r="AK13" s="595"/>
      <c r="AL13" s="595"/>
      <c r="AM13" s="595"/>
      <c r="AN13" s="595"/>
      <c r="AO13" s="595"/>
      <c r="AP13" s="595"/>
      <c r="AQ13" s="595"/>
      <c r="AR13" s="595"/>
      <c r="AS13" s="595"/>
      <c r="AT13" s="595"/>
      <c r="AU13" s="595"/>
      <c r="AV13" s="595"/>
      <c r="AW13" s="595"/>
      <c r="AX13" s="595"/>
      <c r="AY13" s="595"/>
      <c r="AZ13" s="595"/>
      <c r="BA13" s="595"/>
      <c r="BB13" s="595"/>
      <c r="BC13" s="595"/>
      <c r="BD13" s="595"/>
      <c r="BE13" s="595"/>
      <c r="BF13" s="595"/>
      <c r="BG13" s="595"/>
      <c r="BH13" s="595"/>
      <c r="BI13" s="595"/>
      <c r="BJ13" s="595"/>
      <c r="BK13" s="595"/>
      <c r="BL13" s="595"/>
      <c r="BM13" s="595"/>
      <c r="BN13" s="595"/>
      <c r="BO13" s="595"/>
      <c r="BP13" s="595"/>
      <c r="BQ13" s="595"/>
      <c r="BR13" s="595"/>
      <c r="BS13" s="595"/>
      <c r="BT13" s="595"/>
      <c r="BU13" s="595"/>
      <c r="BV13" s="595"/>
      <c r="BW13" s="595"/>
      <c r="BX13" s="595"/>
      <c r="BY13" s="595"/>
      <c r="BZ13" s="595"/>
      <c r="CA13" s="595"/>
      <c r="CB13" s="595"/>
      <c r="CC13" s="595"/>
      <c r="CD13" s="595"/>
      <c r="CE13" s="595"/>
      <c r="CF13" s="595"/>
      <c r="CG13" s="595"/>
      <c r="CH13" s="595"/>
      <c r="CI13" s="595"/>
      <c r="CJ13" s="595"/>
      <c r="CK13" s="595"/>
      <c r="CL13" s="595"/>
      <c r="CM13" s="595"/>
      <c r="CN13" s="595"/>
      <c r="CO13" s="595"/>
      <c r="CP13" s="595"/>
      <c r="CQ13" s="595"/>
      <c r="CR13" s="595"/>
      <c r="CS13" s="595"/>
      <c r="CT13" s="595"/>
      <c r="CU13" s="595"/>
      <c r="CV13" s="595"/>
      <c r="CW13" s="595"/>
      <c r="CX13" s="595"/>
      <c r="CY13" s="595"/>
      <c r="CZ13" s="595"/>
      <c r="DA13" s="595"/>
      <c r="DB13" s="595"/>
      <c r="DC13" s="595"/>
      <c r="DD13" s="595"/>
      <c r="DE13" s="595"/>
      <c r="DF13" s="595"/>
      <c r="DG13" s="595"/>
      <c r="DH13" s="595"/>
      <c r="DI13" s="595"/>
      <c r="DJ13" s="595"/>
      <c r="DK13" s="595"/>
      <c r="DL13" s="595"/>
      <c r="DM13" s="595"/>
      <c r="DN13" s="595"/>
      <c r="DO13" s="595"/>
      <c r="DP13" s="595"/>
      <c r="DQ13" s="595"/>
      <c r="DR13" s="595"/>
      <c r="DS13" s="595"/>
      <c r="DT13" s="595"/>
      <c r="DU13" s="595"/>
      <c r="DV13" s="595"/>
      <c r="DW13" s="595"/>
      <c r="DX13" s="595"/>
      <c r="DY13" s="595"/>
      <c r="DZ13" s="595"/>
      <c r="EA13" s="595"/>
      <c r="EB13" s="595"/>
      <c r="EC13" s="595"/>
      <c r="ED13" s="595"/>
      <c r="EE13" s="595"/>
      <c r="EF13" s="595"/>
      <c r="EG13" s="595"/>
      <c r="EH13" s="595"/>
      <c r="EI13" s="595"/>
      <c r="EJ13" s="595"/>
      <c r="EK13" s="595"/>
      <c r="EL13" s="595"/>
      <c r="EM13" s="595"/>
      <c r="EN13" s="595"/>
      <c r="EO13" s="595"/>
      <c r="EP13" s="595"/>
      <c r="EQ13" s="595"/>
      <c r="ER13" s="595"/>
      <c r="ES13" s="595"/>
      <c r="ET13" s="595"/>
      <c r="EU13" s="595"/>
      <c r="EV13" s="595"/>
      <c r="EW13" s="595"/>
      <c r="EX13" s="595"/>
      <c r="EY13" s="595"/>
      <c r="EZ13" s="595"/>
      <c r="FA13" s="595"/>
      <c r="FB13" s="595"/>
      <c r="FC13" s="595"/>
      <c r="FD13" s="595"/>
      <c r="FE13" s="595"/>
      <c r="FF13" s="595"/>
      <c r="FG13" s="595"/>
      <c r="FH13" s="595"/>
      <c r="FI13" s="595"/>
      <c r="FJ13" s="595"/>
      <c r="FK13" s="595"/>
      <c r="FL13" s="595"/>
      <c r="FM13" s="595"/>
      <c r="FN13" s="595"/>
      <c r="FO13" s="595"/>
      <c r="FP13" s="595"/>
      <c r="FQ13" s="595"/>
      <c r="FR13" s="595"/>
      <c r="FS13" s="595"/>
      <c r="FT13" s="595"/>
      <c r="FU13" s="595"/>
      <c r="FV13" s="595"/>
      <c r="FW13" s="595"/>
      <c r="FX13" s="595"/>
      <c r="FY13" s="595"/>
      <c r="FZ13" s="595"/>
      <c r="GA13" s="595"/>
      <c r="GB13" s="595"/>
      <c r="GC13" s="595"/>
      <c r="GD13" s="595"/>
      <c r="GE13" s="595"/>
      <c r="GF13" s="595"/>
      <c r="GG13" s="595"/>
      <c r="GH13" s="595"/>
      <c r="GI13" s="595"/>
      <c r="GJ13" s="595"/>
      <c r="GK13" s="595"/>
      <c r="GL13" s="595"/>
      <c r="GM13" s="595"/>
      <c r="GN13" s="595"/>
      <c r="GO13" s="595"/>
      <c r="GP13" s="595"/>
      <c r="GQ13" s="595"/>
      <c r="GR13" s="595"/>
      <c r="GS13" s="595"/>
      <c r="GT13" s="595"/>
      <c r="GU13" s="595"/>
      <c r="GV13" s="595"/>
      <c r="GW13" s="595"/>
      <c r="GX13" s="595"/>
      <c r="GY13" s="595"/>
      <c r="GZ13" s="595"/>
      <c r="HA13" s="595"/>
      <c r="HB13" s="595"/>
      <c r="HC13" s="595"/>
      <c r="HD13" s="595"/>
      <c r="HE13" s="595"/>
      <c r="HF13" s="595"/>
      <c r="HG13" s="595"/>
      <c r="HH13" s="595"/>
      <c r="HI13" s="595"/>
      <c r="HJ13" s="595"/>
      <c r="HK13" s="595"/>
      <c r="HL13" s="595"/>
      <c r="HM13" s="595"/>
      <c r="HN13" s="595"/>
      <c r="HO13" s="595"/>
      <c r="HP13" s="595"/>
      <c r="HQ13" s="595"/>
      <c r="HR13" s="595"/>
      <c r="HS13" s="595"/>
      <c r="HT13" s="595"/>
      <c r="HU13" s="595"/>
      <c r="HV13" s="595"/>
      <c r="HW13" s="595"/>
      <c r="HX13" s="595"/>
      <c r="HY13" s="595"/>
      <c r="HZ13" s="595"/>
      <c r="IA13" s="595"/>
      <c r="IB13" s="595"/>
      <c r="IC13" s="595"/>
      <c r="ID13" s="595"/>
      <c r="IE13" s="595"/>
      <c r="IF13" s="595"/>
      <c r="IG13" s="595"/>
      <c r="IH13" s="595"/>
      <c r="II13" s="595"/>
      <c r="IJ13" s="595"/>
      <c r="IK13" s="595"/>
      <c r="IL13" s="595"/>
      <c r="IM13" s="595"/>
      <c r="IN13" s="595"/>
      <c r="IO13" s="595"/>
      <c r="IP13" s="595"/>
      <c r="IQ13" s="595"/>
      <c r="IR13" s="595"/>
      <c r="IS13" s="595"/>
      <c r="IT13" s="595"/>
      <c r="IU13" s="595"/>
      <c r="IV13" s="595"/>
    </row>
    <row r="14" spans="1:256" ht="11.9" customHeight="1">
      <c r="A14" s="537" t="s">
        <v>66</v>
      </c>
      <c r="B14" s="20"/>
      <c r="C14" s="21">
        <v>868</v>
      </c>
      <c r="D14" s="21">
        <v>1060</v>
      </c>
      <c r="E14" s="22">
        <f t="shared" si="1"/>
        <v>22.119815668202758</v>
      </c>
      <c r="F14" s="21">
        <v>6597</v>
      </c>
      <c r="G14" s="22">
        <v>2994</v>
      </c>
      <c r="H14" s="22">
        <f t="shared" si="2"/>
        <v>-54.615734424738513</v>
      </c>
      <c r="I14" s="21">
        <f t="shared" si="3"/>
        <v>7465</v>
      </c>
      <c r="J14" s="23">
        <f t="shared" si="3"/>
        <v>4054</v>
      </c>
      <c r="K14" s="205">
        <f t="shared" si="0"/>
        <v>-45.693235097119889</v>
      </c>
      <c r="L14" s="595"/>
      <c r="M14" s="595"/>
      <c r="N14" s="595"/>
      <c r="O14" s="595"/>
      <c r="P14" s="595"/>
      <c r="Q14" s="595"/>
      <c r="R14" s="595"/>
      <c r="S14" s="595"/>
      <c r="T14" s="595"/>
      <c r="U14" s="595"/>
      <c r="V14" s="595"/>
      <c r="W14" s="595"/>
      <c r="X14" s="595"/>
      <c r="Y14" s="595"/>
      <c r="Z14" s="595"/>
      <c r="AA14" s="595"/>
      <c r="AB14" s="595"/>
      <c r="AC14" s="595"/>
      <c r="AD14" s="595"/>
      <c r="AE14" s="595"/>
      <c r="AF14" s="595"/>
      <c r="AG14" s="595"/>
      <c r="AH14" s="595"/>
      <c r="AI14" s="595"/>
      <c r="AJ14" s="595"/>
      <c r="AK14" s="595"/>
      <c r="AL14" s="595"/>
      <c r="AM14" s="595"/>
      <c r="AN14" s="595"/>
      <c r="AO14" s="595"/>
      <c r="AP14" s="595"/>
      <c r="AQ14" s="595"/>
      <c r="AR14" s="595"/>
      <c r="AS14" s="595"/>
      <c r="AT14" s="595"/>
      <c r="AU14" s="595"/>
      <c r="AV14" s="595"/>
      <c r="AW14" s="595"/>
      <c r="AX14" s="595"/>
      <c r="AY14" s="595"/>
      <c r="AZ14" s="595"/>
      <c r="BA14" s="595"/>
      <c r="BB14" s="595"/>
      <c r="BC14" s="595"/>
      <c r="BD14" s="595"/>
      <c r="BE14" s="595"/>
      <c r="BF14" s="595"/>
      <c r="BG14" s="595"/>
      <c r="BH14" s="595"/>
      <c r="BI14" s="595"/>
      <c r="BJ14" s="595"/>
      <c r="BK14" s="595"/>
      <c r="BL14" s="595"/>
      <c r="BM14" s="595"/>
      <c r="BN14" s="595"/>
      <c r="BO14" s="595"/>
      <c r="BP14" s="595"/>
      <c r="BQ14" s="595"/>
      <c r="BR14" s="595"/>
      <c r="BS14" s="595"/>
      <c r="BT14" s="595"/>
      <c r="BU14" s="595"/>
      <c r="BV14" s="595"/>
      <c r="BW14" s="595"/>
      <c r="BX14" s="595"/>
      <c r="BY14" s="595"/>
      <c r="BZ14" s="595"/>
      <c r="CA14" s="595"/>
      <c r="CB14" s="595"/>
      <c r="CC14" s="595"/>
      <c r="CD14" s="595"/>
      <c r="CE14" s="595"/>
      <c r="CF14" s="595"/>
      <c r="CG14" s="595"/>
      <c r="CH14" s="595"/>
      <c r="CI14" s="595"/>
      <c r="CJ14" s="595"/>
      <c r="CK14" s="595"/>
      <c r="CL14" s="595"/>
      <c r="CM14" s="595"/>
      <c r="CN14" s="595"/>
      <c r="CO14" s="595"/>
      <c r="CP14" s="595"/>
      <c r="CQ14" s="595"/>
      <c r="CR14" s="595"/>
      <c r="CS14" s="595"/>
      <c r="CT14" s="595"/>
      <c r="CU14" s="595"/>
      <c r="CV14" s="595"/>
      <c r="CW14" s="595"/>
      <c r="CX14" s="595"/>
      <c r="CY14" s="595"/>
      <c r="CZ14" s="595"/>
      <c r="DA14" s="595"/>
      <c r="DB14" s="595"/>
      <c r="DC14" s="595"/>
      <c r="DD14" s="595"/>
      <c r="DE14" s="595"/>
      <c r="DF14" s="595"/>
      <c r="DG14" s="595"/>
      <c r="DH14" s="595"/>
      <c r="DI14" s="595"/>
      <c r="DJ14" s="595"/>
      <c r="DK14" s="595"/>
      <c r="DL14" s="595"/>
      <c r="DM14" s="595"/>
      <c r="DN14" s="595"/>
      <c r="DO14" s="595"/>
      <c r="DP14" s="595"/>
      <c r="DQ14" s="595"/>
      <c r="DR14" s="595"/>
      <c r="DS14" s="595"/>
      <c r="DT14" s="595"/>
      <c r="DU14" s="595"/>
      <c r="DV14" s="595"/>
      <c r="DW14" s="595"/>
      <c r="DX14" s="595"/>
      <c r="DY14" s="595"/>
      <c r="DZ14" s="595"/>
      <c r="EA14" s="595"/>
      <c r="EB14" s="595"/>
      <c r="EC14" s="595"/>
      <c r="ED14" s="595"/>
      <c r="EE14" s="595"/>
      <c r="EF14" s="595"/>
      <c r="EG14" s="595"/>
      <c r="EH14" s="595"/>
      <c r="EI14" s="595"/>
      <c r="EJ14" s="595"/>
      <c r="EK14" s="595"/>
      <c r="EL14" s="595"/>
      <c r="EM14" s="595"/>
      <c r="EN14" s="595"/>
      <c r="EO14" s="595"/>
      <c r="EP14" s="595"/>
      <c r="EQ14" s="595"/>
      <c r="ER14" s="595"/>
      <c r="ES14" s="595"/>
      <c r="ET14" s="595"/>
      <c r="EU14" s="595"/>
      <c r="EV14" s="595"/>
      <c r="EW14" s="595"/>
      <c r="EX14" s="595"/>
      <c r="EY14" s="595"/>
      <c r="EZ14" s="595"/>
      <c r="FA14" s="595"/>
      <c r="FB14" s="595"/>
      <c r="FC14" s="595"/>
      <c r="FD14" s="595"/>
      <c r="FE14" s="595"/>
      <c r="FF14" s="595"/>
      <c r="FG14" s="595"/>
      <c r="FH14" s="595"/>
      <c r="FI14" s="595"/>
      <c r="FJ14" s="595"/>
      <c r="FK14" s="595"/>
      <c r="FL14" s="595"/>
      <c r="FM14" s="595"/>
      <c r="FN14" s="595"/>
      <c r="FO14" s="595"/>
      <c r="FP14" s="595"/>
      <c r="FQ14" s="595"/>
      <c r="FR14" s="595"/>
      <c r="FS14" s="595"/>
      <c r="FT14" s="595"/>
      <c r="FU14" s="595"/>
      <c r="FV14" s="595"/>
      <c r="FW14" s="595"/>
      <c r="FX14" s="595"/>
      <c r="FY14" s="595"/>
      <c r="FZ14" s="595"/>
      <c r="GA14" s="595"/>
      <c r="GB14" s="595"/>
      <c r="GC14" s="595"/>
      <c r="GD14" s="595"/>
      <c r="GE14" s="595"/>
      <c r="GF14" s="595"/>
      <c r="GG14" s="595"/>
      <c r="GH14" s="595"/>
      <c r="GI14" s="595"/>
      <c r="GJ14" s="595"/>
      <c r="GK14" s="595"/>
      <c r="GL14" s="595"/>
      <c r="GM14" s="595"/>
      <c r="GN14" s="595"/>
      <c r="GO14" s="595"/>
      <c r="GP14" s="595"/>
      <c r="GQ14" s="595"/>
      <c r="GR14" s="595"/>
      <c r="GS14" s="595"/>
      <c r="GT14" s="595"/>
      <c r="GU14" s="595"/>
      <c r="GV14" s="595"/>
      <c r="GW14" s="595"/>
      <c r="GX14" s="595"/>
      <c r="GY14" s="595"/>
      <c r="GZ14" s="595"/>
      <c r="HA14" s="595"/>
      <c r="HB14" s="595"/>
      <c r="HC14" s="595"/>
      <c r="HD14" s="595"/>
      <c r="HE14" s="595"/>
      <c r="HF14" s="595"/>
      <c r="HG14" s="595"/>
      <c r="HH14" s="595"/>
      <c r="HI14" s="595"/>
      <c r="HJ14" s="595"/>
      <c r="HK14" s="595"/>
      <c r="HL14" s="595"/>
      <c r="HM14" s="595"/>
      <c r="HN14" s="595"/>
      <c r="HO14" s="595"/>
      <c r="HP14" s="595"/>
      <c r="HQ14" s="595"/>
      <c r="HR14" s="595"/>
      <c r="HS14" s="595"/>
      <c r="HT14" s="595"/>
      <c r="HU14" s="595"/>
      <c r="HV14" s="595"/>
      <c r="HW14" s="595"/>
      <c r="HX14" s="595"/>
      <c r="HY14" s="595"/>
      <c r="HZ14" s="595"/>
      <c r="IA14" s="595"/>
      <c r="IB14" s="595"/>
      <c r="IC14" s="595"/>
      <c r="ID14" s="595"/>
      <c r="IE14" s="595"/>
      <c r="IF14" s="595"/>
      <c r="IG14" s="595"/>
      <c r="IH14" s="595"/>
      <c r="II14" s="595"/>
      <c r="IJ14" s="595"/>
      <c r="IK14" s="595"/>
      <c r="IL14" s="595"/>
      <c r="IM14" s="595"/>
      <c r="IN14" s="595"/>
      <c r="IO14" s="595"/>
      <c r="IP14" s="595"/>
      <c r="IQ14" s="595"/>
      <c r="IR14" s="595"/>
      <c r="IS14" s="595"/>
      <c r="IT14" s="595"/>
      <c r="IU14" s="595"/>
      <c r="IV14" s="595"/>
    </row>
    <row r="15" spans="1:256" ht="11.9" customHeight="1">
      <c r="A15" s="537" t="s">
        <v>156</v>
      </c>
      <c r="B15" s="20"/>
      <c r="C15" s="21">
        <v>200</v>
      </c>
      <c r="D15" s="21">
        <v>214</v>
      </c>
      <c r="E15" s="22">
        <f t="shared" si="1"/>
        <v>7.0000000000000062</v>
      </c>
      <c r="F15" s="21">
        <v>736</v>
      </c>
      <c r="G15" s="22">
        <v>662</v>
      </c>
      <c r="H15" s="22">
        <f t="shared" si="2"/>
        <v>-10.054347826086952</v>
      </c>
      <c r="I15" s="21">
        <f t="shared" si="3"/>
        <v>936</v>
      </c>
      <c r="J15" s="23">
        <f t="shared" si="3"/>
        <v>876</v>
      </c>
      <c r="K15" s="205">
        <f t="shared" si="0"/>
        <v>-6.4102564102564097</v>
      </c>
      <c r="L15" s="595"/>
      <c r="M15" s="595"/>
      <c r="N15" s="595"/>
      <c r="O15" s="595"/>
      <c r="P15" s="595"/>
      <c r="Q15" s="595"/>
      <c r="R15" s="595"/>
      <c r="S15" s="595"/>
      <c r="T15" s="595"/>
      <c r="U15" s="595"/>
      <c r="V15" s="595"/>
      <c r="W15" s="595"/>
      <c r="X15" s="595"/>
      <c r="Y15" s="595"/>
      <c r="Z15" s="595"/>
      <c r="AA15" s="595"/>
      <c r="AB15" s="595"/>
      <c r="AC15" s="595"/>
      <c r="AD15" s="595"/>
      <c r="AE15" s="595"/>
      <c r="AF15" s="595"/>
      <c r="AG15" s="595"/>
      <c r="AH15" s="595"/>
      <c r="AI15" s="595"/>
      <c r="AJ15" s="595"/>
      <c r="AK15" s="595"/>
      <c r="AL15" s="595"/>
      <c r="AM15" s="595"/>
      <c r="AN15" s="595"/>
      <c r="AO15" s="595"/>
      <c r="AP15" s="595"/>
      <c r="AQ15" s="595"/>
      <c r="AR15" s="595"/>
      <c r="AS15" s="595"/>
      <c r="AT15" s="595"/>
      <c r="AU15" s="595"/>
      <c r="AV15" s="595"/>
      <c r="AW15" s="595"/>
      <c r="AX15" s="595"/>
      <c r="AY15" s="595"/>
      <c r="AZ15" s="595"/>
      <c r="BA15" s="595"/>
      <c r="BB15" s="595"/>
      <c r="BC15" s="595"/>
      <c r="BD15" s="595"/>
      <c r="BE15" s="595"/>
      <c r="BF15" s="595"/>
      <c r="BG15" s="595"/>
      <c r="BH15" s="595"/>
      <c r="BI15" s="595"/>
      <c r="BJ15" s="595"/>
      <c r="BK15" s="595"/>
      <c r="BL15" s="595"/>
      <c r="BM15" s="595"/>
      <c r="BN15" s="595"/>
      <c r="BO15" s="595"/>
      <c r="BP15" s="595"/>
      <c r="BQ15" s="595"/>
      <c r="BR15" s="595"/>
      <c r="BS15" s="595"/>
      <c r="BT15" s="595"/>
      <c r="BU15" s="595"/>
      <c r="BV15" s="595"/>
      <c r="BW15" s="595"/>
      <c r="BX15" s="595"/>
      <c r="BY15" s="595"/>
      <c r="BZ15" s="595"/>
      <c r="CA15" s="595"/>
      <c r="CB15" s="595"/>
      <c r="CC15" s="595"/>
      <c r="CD15" s="595"/>
      <c r="CE15" s="595"/>
      <c r="CF15" s="595"/>
      <c r="CG15" s="595"/>
      <c r="CH15" s="595"/>
      <c r="CI15" s="595"/>
      <c r="CJ15" s="595"/>
      <c r="CK15" s="595"/>
      <c r="CL15" s="595"/>
      <c r="CM15" s="595"/>
      <c r="CN15" s="595"/>
      <c r="CO15" s="595"/>
      <c r="CP15" s="595"/>
      <c r="CQ15" s="595"/>
      <c r="CR15" s="595"/>
      <c r="CS15" s="595"/>
      <c r="CT15" s="595"/>
      <c r="CU15" s="595"/>
      <c r="CV15" s="595"/>
      <c r="CW15" s="595"/>
      <c r="CX15" s="595"/>
      <c r="CY15" s="595"/>
      <c r="CZ15" s="595"/>
      <c r="DA15" s="595"/>
      <c r="DB15" s="595"/>
      <c r="DC15" s="595"/>
      <c r="DD15" s="595"/>
      <c r="DE15" s="595"/>
      <c r="DF15" s="595"/>
      <c r="DG15" s="595"/>
      <c r="DH15" s="595"/>
      <c r="DI15" s="595"/>
      <c r="DJ15" s="595"/>
      <c r="DK15" s="595"/>
      <c r="DL15" s="595"/>
      <c r="DM15" s="595"/>
      <c r="DN15" s="595"/>
      <c r="DO15" s="595"/>
      <c r="DP15" s="595"/>
      <c r="DQ15" s="595"/>
      <c r="DR15" s="595"/>
      <c r="DS15" s="595"/>
      <c r="DT15" s="595"/>
      <c r="DU15" s="595"/>
      <c r="DV15" s="595"/>
      <c r="DW15" s="595"/>
      <c r="DX15" s="595"/>
      <c r="DY15" s="595"/>
      <c r="DZ15" s="595"/>
      <c r="EA15" s="595"/>
      <c r="EB15" s="595"/>
      <c r="EC15" s="595"/>
      <c r="ED15" s="595"/>
      <c r="EE15" s="595"/>
      <c r="EF15" s="595"/>
      <c r="EG15" s="595"/>
      <c r="EH15" s="595"/>
      <c r="EI15" s="595"/>
      <c r="EJ15" s="595"/>
      <c r="EK15" s="595"/>
      <c r="EL15" s="595"/>
      <c r="EM15" s="595"/>
      <c r="EN15" s="595"/>
      <c r="EO15" s="595"/>
      <c r="EP15" s="595"/>
      <c r="EQ15" s="595"/>
      <c r="ER15" s="595"/>
      <c r="ES15" s="595"/>
      <c r="ET15" s="595"/>
      <c r="EU15" s="595"/>
      <c r="EV15" s="595"/>
      <c r="EW15" s="595"/>
      <c r="EX15" s="595"/>
      <c r="EY15" s="595"/>
      <c r="EZ15" s="595"/>
      <c r="FA15" s="595"/>
      <c r="FB15" s="595"/>
      <c r="FC15" s="595"/>
      <c r="FD15" s="595"/>
      <c r="FE15" s="595"/>
      <c r="FF15" s="595"/>
      <c r="FG15" s="595"/>
      <c r="FH15" s="595"/>
      <c r="FI15" s="595"/>
      <c r="FJ15" s="595"/>
      <c r="FK15" s="595"/>
      <c r="FL15" s="595"/>
      <c r="FM15" s="595"/>
      <c r="FN15" s="595"/>
      <c r="FO15" s="595"/>
      <c r="FP15" s="595"/>
      <c r="FQ15" s="595"/>
      <c r="FR15" s="595"/>
      <c r="FS15" s="595"/>
      <c r="FT15" s="595"/>
      <c r="FU15" s="595"/>
      <c r="FV15" s="595"/>
      <c r="FW15" s="595"/>
      <c r="FX15" s="595"/>
      <c r="FY15" s="595"/>
      <c r="FZ15" s="595"/>
      <c r="GA15" s="595"/>
      <c r="GB15" s="595"/>
      <c r="GC15" s="595"/>
      <c r="GD15" s="595"/>
      <c r="GE15" s="595"/>
      <c r="GF15" s="595"/>
      <c r="GG15" s="595"/>
      <c r="GH15" s="595"/>
      <c r="GI15" s="595"/>
      <c r="GJ15" s="595"/>
      <c r="GK15" s="595"/>
      <c r="GL15" s="595"/>
      <c r="GM15" s="595"/>
      <c r="GN15" s="595"/>
      <c r="GO15" s="595"/>
      <c r="GP15" s="595"/>
      <c r="GQ15" s="595"/>
      <c r="GR15" s="595"/>
      <c r="GS15" s="595"/>
      <c r="GT15" s="595"/>
      <c r="GU15" s="595"/>
      <c r="GV15" s="595"/>
      <c r="GW15" s="595"/>
      <c r="GX15" s="595"/>
      <c r="GY15" s="595"/>
      <c r="GZ15" s="595"/>
      <c r="HA15" s="595"/>
      <c r="HB15" s="595"/>
      <c r="HC15" s="595"/>
      <c r="HD15" s="595"/>
      <c r="HE15" s="595"/>
      <c r="HF15" s="595"/>
      <c r="HG15" s="595"/>
      <c r="HH15" s="595"/>
      <c r="HI15" s="595"/>
      <c r="HJ15" s="595"/>
      <c r="HK15" s="595"/>
      <c r="HL15" s="595"/>
      <c r="HM15" s="595"/>
      <c r="HN15" s="595"/>
      <c r="HO15" s="595"/>
      <c r="HP15" s="595"/>
      <c r="HQ15" s="595"/>
      <c r="HR15" s="595"/>
      <c r="HS15" s="595"/>
      <c r="HT15" s="595"/>
      <c r="HU15" s="595"/>
      <c r="HV15" s="595"/>
      <c r="HW15" s="595"/>
      <c r="HX15" s="595"/>
      <c r="HY15" s="595"/>
      <c r="HZ15" s="595"/>
      <c r="IA15" s="595"/>
      <c r="IB15" s="595"/>
      <c r="IC15" s="595"/>
      <c r="ID15" s="595"/>
      <c r="IE15" s="595"/>
      <c r="IF15" s="595"/>
      <c r="IG15" s="595"/>
      <c r="IH15" s="595"/>
      <c r="II15" s="595"/>
      <c r="IJ15" s="595"/>
      <c r="IK15" s="595"/>
      <c r="IL15" s="595"/>
      <c r="IM15" s="595"/>
      <c r="IN15" s="595"/>
      <c r="IO15" s="595"/>
      <c r="IP15" s="595"/>
      <c r="IQ15" s="595"/>
      <c r="IR15" s="595"/>
      <c r="IS15" s="595"/>
      <c r="IT15" s="595"/>
      <c r="IU15" s="595"/>
      <c r="IV15" s="595"/>
    </row>
    <row r="16" spans="1:256" ht="11.9" customHeight="1">
      <c r="A16" s="537" t="s">
        <v>153</v>
      </c>
      <c r="B16" s="20"/>
      <c r="C16" s="21">
        <v>182</v>
      </c>
      <c r="D16" s="21">
        <v>171</v>
      </c>
      <c r="E16" s="22">
        <f t="shared" si="1"/>
        <v>-6.0439560439560447</v>
      </c>
      <c r="F16" s="21">
        <v>552</v>
      </c>
      <c r="G16" s="22">
        <v>245</v>
      </c>
      <c r="H16" s="22">
        <f t="shared" si="2"/>
        <v>-55.615942028985508</v>
      </c>
      <c r="I16" s="21">
        <f t="shared" si="3"/>
        <v>734</v>
      </c>
      <c r="J16" s="23">
        <f t="shared" si="3"/>
        <v>416</v>
      </c>
      <c r="K16" s="205">
        <f t="shared" si="0"/>
        <v>-43.324250681198905</v>
      </c>
      <c r="L16" s="595"/>
      <c r="M16" s="595"/>
      <c r="N16" s="595"/>
      <c r="O16" s="595"/>
      <c r="P16" s="595"/>
      <c r="Q16" s="595"/>
      <c r="R16" s="595"/>
      <c r="S16" s="595"/>
      <c r="T16" s="595"/>
      <c r="U16" s="595"/>
      <c r="V16" s="595"/>
      <c r="W16" s="595"/>
      <c r="X16" s="595"/>
      <c r="Y16" s="595"/>
      <c r="Z16" s="595"/>
      <c r="AA16" s="595"/>
      <c r="AB16" s="595"/>
      <c r="AC16" s="595"/>
      <c r="AD16" s="595"/>
      <c r="AE16" s="595"/>
      <c r="AF16" s="595"/>
      <c r="AG16" s="595"/>
      <c r="AH16" s="595"/>
      <c r="AI16" s="595"/>
      <c r="AJ16" s="595"/>
      <c r="AK16" s="595"/>
      <c r="AL16" s="595"/>
      <c r="AM16" s="595"/>
      <c r="AN16" s="595"/>
      <c r="AO16" s="595"/>
      <c r="AP16" s="595"/>
      <c r="AQ16" s="595"/>
      <c r="AR16" s="595"/>
      <c r="AS16" s="595"/>
      <c r="AT16" s="595"/>
      <c r="AU16" s="595"/>
      <c r="AV16" s="595"/>
      <c r="AW16" s="595"/>
      <c r="AX16" s="595"/>
      <c r="AY16" s="595"/>
      <c r="AZ16" s="595"/>
      <c r="BA16" s="595"/>
      <c r="BB16" s="595"/>
      <c r="BC16" s="595"/>
      <c r="BD16" s="595"/>
      <c r="BE16" s="595"/>
      <c r="BF16" s="595"/>
      <c r="BG16" s="595"/>
      <c r="BH16" s="595"/>
      <c r="BI16" s="595"/>
      <c r="BJ16" s="595"/>
      <c r="BK16" s="595"/>
      <c r="BL16" s="595"/>
      <c r="BM16" s="595"/>
      <c r="BN16" s="595"/>
      <c r="BO16" s="595"/>
      <c r="BP16" s="595"/>
      <c r="BQ16" s="595"/>
      <c r="BR16" s="595"/>
      <c r="BS16" s="595"/>
      <c r="BT16" s="595"/>
      <c r="BU16" s="595"/>
      <c r="BV16" s="595"/>
      <c r="BW16" s="595"/>
      <c r="BX16" s="595"/>
      <c r="BY16" s="595"/>
      <c r="BZ16" s="595"/>
      <c r="CA16" s="595"/>
      <c r="CB16" s="595"/>
      <c r="CC16" s="595"/>
      <c r="CD16" s="595"/>
      <c r="CE16" s="595"/>
      <c r="CF16" s="595"/>
      <c r="CG16" s="595"/>
      <c r="CH16" s="595"/>
      <c r="CI16" s="595"/>
      <c r="CJ16" s="595"/>
      <c r="CK16" s="595"/>
      <c r="CL16" s="595"/>
      <c r="CM16" s="595"/>
      <c r="CN16" s="595"/>
      <c r="CO16" s="595"/>
      <c r="CP16" s="595"/>
      <c r="CQ16" s="595"/>
      <c r="CR16" s="595"/>
      <c r="CS16" s="595"/>
      <c r="CT16" s="595"/>
      <c r="CU16" s="595"/>
      <c r="CV16" s="595"/>
      <c r="CW16" s="595"/>
      <c r="CX16" s="595"/>
      <c r="CY16" s="595"/>
      <c r="CZ16" s="595"/>
      <c r="DA16" s="595"/>
      <c r="DB16" s="595"/>
      <c r="DC16" s="595"/>
      <c r="DD16" s="595"/>
      <c r="DE16" s="595"/>
      <c r="DF16" s="595"/>
      <c r="DG16" s="595"/>
      <c r="DH16" s="595"/>
      <c r="DI16" s="595"/>
      <c r="DJ16" s="595"/>
      <c r="DK16" s="595"/>
      <c r="DL16" s="595"/>
      <c r="DM16" s="595"/>
      <c r="DN16" s="595"/>
      <c r="DO16" s="595"/>
      <c r="DP16" s="595"/>
      <c r="DQ16" s="595"/>
      <c r="DR16" s="595"/>
      <c r="DS16" s="595"/>
      <c r="DT16" s="595"/>
      <c r="DU16" s="595"/>
      <c r="DV16" s="595"/>
      <c r="DW16" s="595"/>
      <c r="DX16" s="595"/>
      <c r="DY16" s="595"/>
      <c r="DZ16" s="595"/>
      <c r="EA16" s="595"/>
      <c r="EB16" s="595"/>
      <c r="EC16" s="595"/>
      <c r="ED16" s="595"/>
      <c r="EE16" s="595"/>
      <c r="EF16" s="595"/>
      <c r="EG16" s="595"/>
      <c r="EH16" s="595"/>
      <c r="EI16" s="595"/>
      <c r="EJ16" s="595"/>
      <c r="EK16" s="595"/>
      <c r="EL16" s="595"/>
      <c r="EM16" s="595"/>
      <c r="EN16" s="595"/>
      <c r="EO16" s="595"/>
      <c r="EP16" s="595"/>
      <c r="EQ16" s="595"/>
      <c r="ER16" s="595"/>
      <c r="ES16" s="595"/>
      <c r="ET16" s="595"/>
      <c r="EU16" s="595"/>
      <c r="EV16" s="595"/>
      <c r="EW16" s="595"/>
      <c r="EX16" s="595"/>
      <c r="EY16" s="595"/>
      <c r="EZ16" s="595"/>
      <c r="FA16" s="595"/>
      <c r="FB16" s="595"/>
      <c r="FC16" s="595"/>
      <c r="FD16" s="595"/>
      <c r="FE16" s="595"/>
      <c r="FF16" s="595"/>
      <c r="FG16" s="595"/>
      <c r="FH16" s="595"/>
      <c r="FI16" s="595"/>
      <c r="FJ16" s="595"/>
      <c r="FK16" s="595"/>
      <c r="FL16" s="595"/>
      <c r="FM16" s="595"/>
      <c r="FN16" s="595"/>
      <c r="FO16" s="595"/>
      <c r="FP16" s="595"/>
      <c r="FQ16" s="595"/>
      <c r="FR16" s="595"/>
      <c r="FS16" s="595"/>
      <c r="FT16" s="595"/>
      <c r="FU16" s="595"/>
      <c r="FV16" s="595"/>
      <c r="FW16" s="595"/>
      <c r="FX16" s="595"/>
      <c r="FY16" s="595"/>
      <c r="FZ16" s="595"/>
      <c r="GA16" s="595"/>
      <c r="GB16" s="595"/>
      <c r="GC16" s="595"/>
      <c r="GD16" s="595"/>
      <c r="GE16" s="595"/>
      <c r="GF16" s="595"/>
      <c r="GG16" s="595"/>
      <c r="GH16" s="595"/>
      <c r="GI16" s="595"/>
      <c r="GJ16" s="595"/>
      <c r="GK16" s="595"/>
      <c r="GL16" s="595"/>
      <c r="GM16" s="595"/>
      <c r="GN16" s="595"/>
      <c r="GO16" s="595"/>
      <c r="GP16" s="595"/>
      <c r="GQ16" s="595"/>
      <c r="GR16" s="595"/>
      <c r="GS16" s="595"/>
      <c r="GT16" s="595"/>
      <c r="GU16" s="595"/>
      <c r="GV16" s="595"/>
      <c r="GW16" s="595"/>
      <c r="GX16" s="595"/>
      <c r="GY16" s="595"/>
      <c r="GZ16" s="595"/>
      <c r="HA16" s="595"/>
      <c r="HB16" s="595"/>
      <c r="HC16" s="595"/>
      <c r="HD16" s="595"/>
      <c r="HE16" s="595"/>
      <c r="HF16" s="595"/>
      <c r="HG16" s="595"/>
      <c r="HH16" s="595"/>
      <c r="HI16" s="595"/>
      <c r="HJ16" s="595"/>
      <c r="HK16" s="595"/>
      <c r="HL16" s="595"/>
      <c r="HM16" s="595"/>
      <c r="HN16" s="595"/>
      <c r="HO16" s="595"/>
      <c r="HP16" s="595"/>
      <c r="HQ16" s="595"/>
      <c r="HR16" s="595"/>
      <c r="HS16" s="595"/>
      <c r="HT16" s="595"/>
      <c r="HU16" s="595"/>
      <c r="HV16" s="595"/>
      <c r="HW16" s="595"/>
      <c r="HX16" s="595"/>
      <c r="HY16" s="595"/>
      <c r="HZ16" s="595"/>
      <c r="IA16" s="595"/>
      <c r="IB16" s="595"/>
      <c r="IC16" s="595"/>
      <c r="ID16" s="595"/>
      <c r="IE16" s="595"/>
      <c r="IF16" s="595"/>
      <c r="IG16" s="595"/>
      <c r="IH16" s="595"/>
      <c r="II16" s="595"/>
      <c r="IJ16" s="595"/>
      <c r="IK16" s="595"/>
      <c r="IL16" s="595"/>
      <c r="IM16" s="595"/>
      <c r="IN16" s="595"/>
      <c r="IO16" s="595"/>
      <c r="IP16" s="595"/>
      <c r="IQ16" s="595"/>
      <c r="IR16" s="595"/>
      <c r="IS16" s="595"/>
      <c r="IT16" s="595"/>
      <c r="IU16" s="595"/>
      <c r="IV16" s="595"/>
    </row>
    <row r="17" spans="1:256" ht="11.9" customHeight="1">
      <c r="A17" s="537" t="s">
        <v>155</v>
      </c>
      <c r="B17" s="20"/>
      <c r="C17" s="21">
        <v>1405</v>
      </c>
      <c r="D17" s="21">
        <v>1160</v>
      </c>
      <c r="E17" s="22">
        <f t="shared" si="1"/>
        <v>-17.437722419928825</v>
      </c>
      <c r="F17" s="21">
        <v>3132</v>
      </c>
      <c r="G17" s="22">
        <v>3416</v>
      </c>
      <c r="H17" s="22">
        <f t="shared" si="2"/>
        <v>9.0676883780331998</v>
      </c>
      <c r="I17" s="21">
        <f t="shared" si="3"/>
        <v>4537</v>
      </c>
      <c r="J17" s="23">
        <f t="shared" si="3"/>
        <v>4576</v>
      </c>
      <c r="K17" s="205">
        <f t="shared" si="0"/>
        <v>0.85959885386819312</v>
      </c>
      <c r="L17" s="595"/>
      <c r="M17" s="595"/>
      <c r="N17" s="595"/>
      <c r="O17" s="595"/>
      <c r="P17" s="595"/>
      <c r="Q17" s="595"/>
      <c r="R17" s="595"/>
      <c r="S17" s="595"/>
      <c r="T17" s="595"/>
      <c r="U17" s="595"/>
      <c r="V17" s="595"/>
      <c r="W17" s="595"/>
      <c r="X17" s="595"/>
      <c r="Y17" s="595"/>
      <c r="Z17" s="595"/>
      <c r="AA17" s="595"/>
      <c r="AB17" s="595"/>
      <c r="AC17" s="595"/>
      <c r="AD17" s="595"/>
      <c r="AE17" s="595"/>
      <c r="AF17" s="595"/>
      <c r="AG17" s="595"/>
      <c r="AH17" s="595"/>
      <c r="AI17" s="595"/>
      <c r="AJ17" s="595"/>
      <c r="AK17" s="595"/>
      <c r="AL17" s="595"/>
      <c r="AM17" s="595"/>
      <c r="AN17" s="595"/>
      <c r="AO17" s="595"/>
      <c r="AP17" s="595"/>
      <c r="AQ17" s="595"/>
      <c r="AR17" s="595"/>
      <c r="AS17" s="595"/>
      <c r="AT17" s="595"/>
      <c r="AU17" s="595"/>
      <c r="AV17" s="595"/>
      <c r="AW17" s="595"/>
      <c r="AX17" s="595"/>
      <c r="AY17" s="595"/>
      <c r="AZ17" s="595"/>
      <c r="BA17" s="595"/>
      <c r="BB17" s="595"/>
      <c r="BC17" s="595"/>
      <c r="BD17" s="595"/>
      <c r="BE17" s="595"/>
      <c r="BF17" s="595"/>
      <c r="BG17" s="595"/>
      <c r="BH17" s="595"/>
      <c r="BI17" s="595"/>
      <c r="BJ17" s="595"/>
      <c r="BK17" s="595"/>
      <c r="BL17" s="595"/>
      <c r="BM17" s="595"/>
      <c r="BN17" s="595"/>
      <c r="BO17" s="595"/>
      <c r="BP17" s="595"/>
      <c r="BQ17" s="595"/>
      <c r="BR17" s="595"/>
      <c r="BS17" s="595"/>
      <c r="BT17" s="595"/>
      <c r="BU17" s="595"/>
      <c r="BV17" s="595"/>
      <c r="BW17" s="595"/>
      <c r="BX17" s="595"/>
      <c r="BY17" s="595"/>
      <c r="BZ17" s="595"/>
      <c r="CA17" s="595"/>
      <c r="CB17" s="595"/>
      <c r="CC17" s="595"/>
      <c r="CD17" s="595"/>
      <c r="CE17" s="595"/>
      <c r="CF17" s="595"/>
      <c r="CG17" s="595"/>
      <c r="CH17" s="595"/>
      <c r="CI17" s="595"/>
      <c r="CJ17" s="595"/>
      <c r="CK17" s="595"/>
      <c r="CL17" s="595"/>
      <c r="CM17" s="595"/>
      <c r="CN17" s="595"/>
      <c r="CO17" s="595"/>
      <c r="CP17" s="595"/>
      <c r="CQ17" s="595"/>
      <c r="CR17" s="595"/>
      <c r="CS17" s="595"/>
      <c r="CT17" s="595"/>
      <c r="CU17" s="595"/>
      <c r="CV17" s="595"/>
      <c r="CW17" s="595"/>
      <c r="CX17" s="595"/>
      <c r="CY17" s="595"/>
      <c r="CZ17" s="595"/>
      <c r="DA17" s="595"/>
      <c r="DB17" s="595"/>
      <c r="DC17" s="595"/>
      <c r="DD17" s="595"/>
      <c r="DE17" s="595"/>
      <c r="DF17" s="595"/>
      <c r="DG17" s="595"/>
      <c r="DH17" s="595"/>
      <c r="DI17" s="595"/>
      <c r="DJ17" s="595"/>
      <c r="DK17" s="595"/>
      <c r="DL17" s="595"/>
      <c r="DM17" s="595"/>
      <c r="DN17" s="595"/>
      <c r="DO17" s="595"/>
      <c r="DP17" s="595"/>
      <c r="DQ17" s="595"/>
      <c r="DR17" s="595"/>
      <c r="DS17" s="595"/>
      <c r="DT17" s="595"/>
      <c r="DU17" s="595"/>
      <c r="DV17" s="595"/>
      <c r="DW17" s="595"/>
      <c r="DX17" s="595"/>
      <c r="DY17" s="595"/>
      <c r="DZ17" s="595"/>
      <c r="EA17" s="595"/>
      <c r="EB17" s="595"/>
      <c r="EC17" s="595"/>
      <c r="ED17" s="595"/>
      <c r="EE17" s="595"/>
      <c r="EF17" s="595"/>
      <c r="EG17" s="595"/>
      <c r="EH17" s="595"/>
      <c r="EI17" s="595"/>
      <c r="EJ17" s="595"/>
      <c r="EK17" s="595"/>
      <c r="EL17" s="595"/>
      <c r="EM17" s="595"/>
      <c r="EN17" s="595"/>
      <c r="EO17" s="595"/>
      <c r="EP17" s="595"/>
      <c r="EQ17" s="595"/>
      <c r="ER17" s="595"/>
      <c r="ES17" s="595"/>
      <c r="ET17" s="595"/>
      <c r="EU17" s="595"/>
      <c r="EV17" s="595"/>
      <c r="EW17" s="595"/>
      <c r="EX17" s="595"/>
      <c r="EY17" s="595"/>
      <c r="EZ17" s="595"/>
      <c r="FA17" s="595"/>
      <c r="FB17" s="595"/>
      <c r="FC17" s="595"/>
      <c r="FD17" s="595"/>
      <c r="FE17" s="595"/>
      <c r="FF17" s="595"/>
      <c r="FG17" s="595"/>
      <c r="FH17" s="595"/>
      <c r="FI17" s="595"/>
      <c r="FJ17" s="595"/>
      <c r="FK17" s="595"/>
      <c r="FL17" s="595"/>
      <c r="FM17" s="595"/>
      <c r="FN17" s="595"/>
      <c r="FO17" s="595"/>
      <c r="FP17" s="595"/>
      <c r="FQ17" s="595"/>
      <c r="FR17" s="595"/>
      <c r="FS17" s="595"/>
      <c r="FT17" s="595"/>
      <c r="FU17" s="595"/>
      <c r="FV17" s="595"/>
      <c r="FW17" s="595"/>
      <c r="FX17" s="595"/>
      <c r="FY17" s="595"/>
      <c r="FZ17" s="595"/>
      <c r="GA17" s="595"/>
      <c r="GB17" s="595"/>
      <c r="GC17" s="595"/>
      <c r="GD17" s="595"/>
      <c r="GE17" s="595"/>
      <c r="GF17" s="595"/>
      <c r="GG17" s="595"/>
      <c r="GH17" s="595"/>
      <c r="GI17" s="595"/>
      <c r="GJ17" s="595"/>
      <c r="GK17" s="595"/>
      <c r="GL17" s="595"/>
      <c r="GM17" s="595"/>
      <c r="GN17" s="595"/>
      <c r="GO17" s="595"/>
      <c r="GP17" s="595"/>
      <c r="GQ17" s="595"/>
      <c r="GR17" s="595"/>
      <c r="GS17" s="595"/>
      <c r="GT17" s="595"/>
      <c r="GU17" s="595"/>
      <c r="GV17" s="595"/>
      <c r="GW17" s="595"/>
      <c r="GX17" s="595"/>
      <c r="GY17" s="595"/>
      <c r="GZ17" s="595"/>
      <c r="HA17" s="595"/>
      <c r="HB17" s="595"/>
      <c r="HC17" s="595"/>
      <c r="HD17" s="595"/>
      <c r="HE17" s="595"/>
      <c r="HF17" s="595"/>
      <c r="HG17" s="595"/>
      <c r="HH17" s="595"/>
      <c r="HI17" s="595"/>
      <c r="HJ17" s="595"/>
      <c r="HK17" s="595"/>
      <c r="HL17" s="595"/>
      <c r="HM17" s="595"/>
      <c r="HN17" s="595"/>
      <c r="HO17" s="595"/>
      <c r="HP17" s="595"/>
      <c r="HQ17" s="595"/>
      <c r="HR17" s="595"/>
      <c r="HS17" s="595"/>
      <c r="HT17" s="595"/>
      <c r="HU17" s="595"/>
      <c r="HV17" s="595"/>
      <c r="HW17" s="595"/>
      <c r="HX17" s="595"/>
      <c r="HY17" s="595"/>
      <c r="HZ17" s="595"/>
      <c r="IA17" s="595"/>
      <c r="IB17" s="595"/>
      <c r="IC17" s="595"/>
      <c r="ID17" s="595"/>
      <c r="IE17" s="595"/>
      <c r="IF17" s="595"/>
      <c r="IG17" s="595"/>
      <c r="IH17" s="595"/>
      <c r="II17" s="595"/>
      <c r="IJ17" s="595"/>
      <c r="IK17" s="595"/>
      <c r="IL17" s="595"/>
      <c r="IM17" s="595"/>
      <c r="IN17" s="595"/>
      <c r="IO17" s="595"/>
      <c r="IP17" s="595"/>
      <c r="IQ17" s="595"/>
      <c r="IR17" s="595"/>
      <c r="IS17" s="595"/>
      <c r="IT17" s="595"/>
      <c r="IU17" s="595"/>
      <c r="IV17" s="595"/>
    </row>
    <row r="18" spans="1:256" ht="11.9" customHeight="1">
      <c r="A18" s="537" t="s">
        <v>1</v>
      </c>
      <c r="B18" s="20"/>
      <c r="C18" s="21">
        <f>SUM(C15:C17)</f>
        <v>1787</v>
      </c>
      <c r="D18" s="21">
        <f>SUM(D15:D17)</f>
        <v>1545</v>
      </c>
      <c r="E18" s="22">
        <f t="shared" si="1"/>
        <v>-13.54224958030218</v>
      </c>
      <c r="F18" s="21">
        <f>SUM(F15:F17)</f>
        <v>4420</v>
      </c>
      <c r="G18" s="22">
        <f>SUM(G15:G17)</f>
        <v>4323</v>
      </c>
      <c r="H18" s="22">
        <f t="shared" si="2"/>
        <v>-2.1945701357466096</v>
      </c>
      <c r="I18" s="21">
        <f t="shared" si="3"/>
        <v>6207</v>
      </c>
      <c r="J18" s="23">
        <f t="shared" si="3"/>
        <v>5868</v>
      </c>
      <c r="K18" s="205">
        <f t="shared" si="0"/>
        <v>-5.4615756404059912</v>
      </c>
      <c r="L18" s="595"/>
      <c r="M18" s="595"/>
      <c r="N18" s="595"/>
      <c r="O18" s="595"/>
      <c r="P18" s="595"/>
      <c r="Q18" s="595"/>
      <c r="R18" s="595"/>
      <c r="S18" s="595"/>
      <c r="T18" s="595"/>
      <c r="U18" s="595"/>
      <c r="V18" s="595"/>
      <c r="W18" s="595"/>
      <c r="X18" s="595"/>
      <c r="Y18" s="595"/>
      <c r="Z18" s="595"/>
      <c r="AA18" s="595"/>
      <c r="AB18" s="595"/>
      <c r="AC18" s="595"/>
      <c r="AD18" s="595"/>
      <c r="AE18" s="595"/>
      <c r="AF18" s="595"/>
      <c r="AG18" s="595"/>
      <c r="AH18" s="595"/>
      <c r="AI18" s="595"/>
      <c r="AJ18" s="595"/>
      <c r="AK18" s="595"/>
      <c r="AL18" s="595"/>
      <c r="AM18" s="595"/>
      <c r="AN18" s="595"/>
      <c r="AO18" s="595"/>
      <c r="AP18" s="595"/>
      <c r="AQ18" s="595"/>
      <c r="AR18" s="595"/>
      <c r="AS18" s="595"/>
      <c r="AT18" s="595"/>
      <c r="AU18" s="595"/>
      <c r="AV18" s="595"/>
      <c r="AW18" s="595"/>
      <c r="AX18" s="595"/>
      <c r="AY18" s="595"/>
      <c r="AZ18" s="595"/>
      <c r="BA18" s="595"/>
      <c r="BB18" s="595"/>
      <c r="BC18" s="595"/>
      <c r="BD18" s="595"/>
      <c r="BE18" s="595"/>
      <c r="BF18" s="595"/>
      <c r="BG18" s="595"/>
      <c r="BH18" s="595"/>
      <c r="BI18" s="595"/>
      <c r="BJ18" s="595"/>
      <c r="BK18" s="595"/>
      <c r="BL18" s="595"/>
      <c r="BM18" s="595"/>
      <c r="BN18" s="595"/>
      <c r="BO18" s="595"/>
      <c r="BP18" s="595"/>
      <c r="BQ18" s="595"/>
      <c r="BR18" s="595"/>
      <c r="BS18" s="595"/>
      <c r="BT18" s="595"/>
      <c r="BU18" s="595"/>
      <c r="BV18" s="595"/>
      <c r="BW18" s="595"/>
      <c r="BX18" s="595"/>
      <c r="BY18" s="595"/>
      <c r="BZ18" s="595"/>
      <c r="CA18" s="595"/>
      <c r="CB18" s="595"/>
      <c r="CC18" s="595"/>
      <c r="CD18" s="595"/>
      <c r="CE18" s="595"/>
      <c r="CF18" s="595"/>
      <c r="CG18" s="595"/>
      <c r="CH18" s="595"/>
      <c r="CI18" s="595"/>
      <c r="CJ18" s="595"/>
      <c r="CK18" s="595"/>
      <c r="CL18" s="595"/>
      <c r="CM18" s="595"/>
      <c r="CN18" s="595"/>
      <c r="CO18" s="595"/>
      <c r="CP18" s="595"/>
      <c r="CQ18" s="595"/>
      <c r="CR18" s="595"/>
      <c r="CS18" s="595"/>
      <c r="CT18" s="595"/>
      <c r="CU18" s="595"/>
      <c r="CV18" s="595"/>
      <c r="CW18" s="595"/>
      <c r="CX18" s="595"/>
      <c r="CY18" s="595"/>
      <c r="CZ18" s="595"/>
      <c r="DA18" s="595"/>
      <c r="DB18" s="595"/>
      <c r="DC18" s="595"/>
      <c r="DD18" s="595"/>
      <c r="DE18" s="595"/>
      <c r="DF18" s="595"/>
      <c r="DG18" s="595"/>
      <c r="DH18" s="595"/>
      <c r="DI18" s="595"/>
      <c r="DJ18" s="595"/>
      <c r="DK18" s="595"/>
      <c r="DL18" s="595"/>
      <c r="DM18" s="595"/>
      <c r="DN18" s="595"/>
      <c r="DO18" s="595"/>
      <c r="DP18" s="595"/>
      <c r="DQ18" s="595"/>
      <c r="DR18" s="595"/>
      <c r="DS18" s="595"/>
      <c r="DT18" s="595"/>
      <c r="DU18" s="595"/>
      <c r="DV18" s="595"/>
      <c r="DW18" s="595"/>
      <c r="DX18" s="595"/>
      <c r="DY18" s="595"/>
      <c r="DZ18" s="595"/>
      <c r="EA18" s="595"/>
      <c r="EB18" s="595"/>
      <c r="EC18" s="595"/>
      <c r="ED18" s="595"/>
      <c r="EE18" s="595"/>
      <c r="EF18" s="595"/>
      <c r="EG18" s="595"/>
      <c r="EH18" s="595"/>
      <c r="EI18" s="595"/>
      <c r="EJ18" s="595"/>
      <c r="EK18" s="595"/>
      <c r="EL18" s="595"/>
      <c r="EM18" s="595"/>
      <c r="EN18" s="595"/>
      <c r="EO18" s="595"/>
      <c r="EP18" s="595"/>
      <c r="EQ18" s="595"/>
      <c r="ER18" s="595"/>
      <c r="ES18" s="595"/>
      <c r="ET18" s="595"/>
      <c r="EU18" s="595"/>
      <c r="EV18" s="595"/>
      <c r="EW18" s="595"/>
      <c r="EX18" s="595"/>
      <c r="EY18" s="595"/>
      <c r="EZ18" s="595"/>
      <c r="FA18" s="595"/>
      <c r="FB18" s="595"/>
      <c r="FC18" s="595"/>
      <c r="FD18" s="595"/>
      <c r="FE18" s="595"/>
      <c r="FF18" s="595"/>
      <c r="FG18" s="595"/>
      <c r="FH18" s="595"/>
      <c r="FI18" s="595"/>
      <c r="FJ18" s="595"/>
      <c r="FK18" s="595"/>
      <c r="FL18" s="595"/>
      <c r="FM18" s="595"/>
      <c r="FN18" s="595"/>
      <c r="FO18" s="595"/>
      <c r="FP18" s="595"/>
      <c r="FQ18" s="595"/>
      <c r="FR18" s="595"/>
      <c r="FS18" s="595"/>
      <c r="FT18" s="595"/>
      <c r="FU18" s="595"/>
      <c r="FV18" s="595"/>
      <c r="FW18" s="595"/>
      <c r="FX18" s="595"/>
      <c r="FY18" s="595"/>
      <c r="FZ18" s="595"/>
      <c r="GA18" s="595"/>
      <c r="GB18" s="595"/>
      <c r="GC18" s="595"/>
      <c r="GD18" s="595"/>
      <c r="GE18" s="595"/>
      <c r="GF18" s="595"/>
      <c r="GG18" s="595"/>
      <c r="GH18" s="595"/>
      <c r="GI18" s="595"/>
      <c r="GJ18" s="595"/>
      <c r="GK18" s="595"/>
      <c r="GL18" s="595"/>
      <c r="GM18" s="595"/>
      <c r="GN18" s="595"/>
      <c r="GO18" s="595"/>
      <c r="GP18" s="595"/>
      <c r="GQ18" s="595"/>
      <c r="GR18" s="595"/>
      <c r="GS18" s="595"/>
      <c r="GT18" s="595"/>
      <c r="GU18" s="595"/>
      <c r="GV18" s="595"/>
      <c r="GW18" s="595"/>
      <c r="GX18" s="595"/>
      <c r="GY18" s="595"/>
      <c r="GZ18" s="595"/>
      <c r="HA18" s="595"/>
      <c r="HB18" s="595"/>
      <c r="HC18" s="595"/>
      <c r="HD18" s="595"/>
      <c r="HE18" s="595"/>
      <c r="HF18" s="595"/>
      <c r="HG18" s="595"/>
      <c r="HH18" s="595"/>
      <c r="HI18" s="595"/>
      <c r="HJ18" s="595"/>
      <c r="HK18" s="595"/>
      <c r="HL18" s="595"/>
      <c r="HM18" s="595"/>
      <c r="HN18" s="595"/>
      <c r="HO18" s="595"/>
      <c r="HP18" s="595"/>
      <c r="HQ18" s="595"/>
      <c r="HR18" s="595"/>
      <c r="HS18" s="595"/>
      <c r="HT18" s="595"/>
      <c r="HU18" s="595"/>
      <c r="HV18" s="595"/>
      <c r="HW18" s="595"/>
      <c r="HX18" s="595"/>
      <c r="HY18" s="595"/>
      <c r="HZ18" s="595"/>
      <c r="IA18" s="595"/>
      <c r="IB18" s="595"/>
      <c r="IC18" s="595"/>
      <c r="ID18" s="595"/>
      <c r="IE18" s="595"/>
      <c r="IF18" s="595"/>
      <c r="IG18" s="595"/>
      <c r="IH18" s="595"/>
      <c r="II18" s="595"/>
      <c r="IJ18" s="595"/>
      <c r="IK18" s="595"/>
      <c r="IL18" s="595"/>
      <c r="IM18" s="595"/>
      <c r="IN18" s="595"/>
      <c r="IO18" s="595"/>
      <c r="IP18" s="595"/>
      <c r="IQ18" s="595"/>
      <c r="IR18" s="595"/>
      <c r="IS18" s="595"/>
      <c r="IT18" s="595"/>
      <c r="IU18" s="595"/>
      <c r="IV18" s="595"/>
    </row>
    <row r="19" spans="1:256" ht="11.9" customHeight="1">
      <c r="A19" s="58" t="s">
        <v>35</v>
      </c>
      <c r="B19" s="26"/>
      <c r="C19" s="27">
        <v>383</v>
      </c>
      <c r="D19" s="27">
        <v>328</v>
      </c>
      <c r="E19" s="28">
        <f t="shared" si="1"/>
        <v>-14.360313315926899</v>
      </c>
      <c r="F19" s="27">
        <v>2539</v>
      </c>
      <c r="G19" s="28">
        <v>4036</v>
      </c>
      <c r="H19" s="28">
        <f t="shared" si="2"/>
        <v>58.960220559275299</v>
      </c>
      <c r="I19" s="27">
        <f t="shared" si="3"/>
        <v>2922</v>
      </c>
      <c r="J19" s="29">
        <f t="shared" si="3"/>
        <v>4364</v>
      </c>
      <c r="K19" s="205">
        <f t="shared" si="0"/>
        <v>49.349760438056123</v>
      </c>
      <c r="L19" s="595"/>
      <c r="M19" s="595"/>
      <c r="N19" s="595"/>
      <c r="O19" s="595"/>
      <c r="P19" s="595"/>
      <c r="Q19" s="595"/>
      <c r="R19" s="595"/>
      <c r="S19" s="595"/>
      <c r="T19" s="595"/>
      <c r="U19" s="595"/>
      <c r="V19" s="595"/>
      <c r="W19" s="595"/>
      <c r="X19" s="595"/>
      <c r="Y19" s="595"/>
      <c r="Z19" s="595"/>
      <c r="AA19" s="595"/>
      <c r="AB19" s="595"/>
      <c r="AC19" s="595"/>
      <c r="AD19" s="595"/>
      <c r="AE19" s="595"/>
      <c r="AF19" s="595"/>
      <c r="AG19" s="595"/>
      <c r="AH19" s="595"/>
      <c r="AI19" s="595"/>
      <c r="AJ19" s="595"/>
      <c r="AK19" s="595"/>
      <c r="AL19" s="595"/>
      <c r="AM19" s="595"/>
      <c r="AN19" s="595"/>
      <c r="AO19" s="595"/>
      <c r="AP19" s="595"/>
      <c r="AQ19" s="595"/>
      <c r="AR19" s="595"/>
      <c r="AS19" s="595"/>
      <c r="AT19" s="595"/>
      <c r="AU19" s="595"/>
      <c r="AV19" s="595"/>
      <c r="AW19" s="595"/>
      <c r="AX19" s="595"/>
      <c r="AY19" s="595"/>
      <c r="AZ19" s="595"/>
      <c r="BA19" s="595"/>
      <c r="BB19" s="595"/>
      <c r="BC19" s="595"/>
      <c r="BD19" s="595"/>
      <c r="BE19" s="595"/>
      <c r="BF19" s="595"/>
      <c r="BG19" s="595"/>
      <c r="BH19" s="595"/>
      <c r="BI19" s="595"/>
      <c r="BJ19" s="595"/>
      <c r="BK19" s="595"/>
      <c r="BL19" s="595"/>
      <c r="BM19" s="595"/>
      <c r="BN19" s="595"/>
      <c r="BO19" s="595"/>
      <c r="BP19" s="595"/>
      <c r="BQ19" s="595"/>
      <c r="BR19" s="595"/>
      <c r="BS19" s="595"/>
      <c r="BT19" s="595"/>
      <c r="BU19" s="595"/>
      <c r="BV19" s="595"/>
      <c r="BW19" s="595"/>
      <c r="BX19" s="595"/>
      <c r="BY19" s="595"/>
      <c r="BZ19" s="595"/>
      <c r="CA19" s="595"/>
      <c r="CB19" s="595"/>
      <c r="CC19" s="595"/>
      <c r="CD19" s="595"/>
      <c r="CE19" s="595"/>
      <c r="CF19" s="595"/>
      <c r="CG19" s="595"/>
      <c r="CH19" s="595"/>
      <c r="CI19" s="595"/>
      <c r="CJ19" s="595"/>
      <c r="CK19" s="595"/>
      <c r="CL19" s="595"/>
      <c r="CM19" s="595"/>
      <c r="CN19" s="595"/>
      <c r="CO19" s="595"/>
      <c r="CP19" s="595"/>
      <c r="CQ19" s="595"/>
      <c r="CR19" s="595"/>
      <c r="CS19" s="595"/>
      <c r="CT19" s="595"/>
      <c r="CU19" s="595"/>
      <c r="CV19" s="595"/>
      <c r="CW19" s="595"/>
      <c r="CX19" s="595"/>
      <c r="CY19" s="595"/>
      <c r="CZ19" s="595"/>
      <c r="DA19" s="595"/>
      <c r="DB19" s="595"/>
      <c r="DC19" s="595"/>
      <c r="DD19" s="595"/>
      <c r="DE19" s="595"/>
      <c r="DF19" s="595"/>
      <c r="DG19" s="595"/>
      <c r="DH19" s="595"/>
      <c r="DI19" s="595"/>
      <c r="DJ19" s="595"/>
      <c r="DK19" s="595"/>
      <c r="DL19" s="595"/>
      <c r="DM19" s="595"/>
      <c r="DN19" s="595"/>
      <c r="DO19" s="595"/>
      <c r="DP19" s="595"/>
      <c r="DQ19" s="595"/>
      <c r="DR19" s="595"/>
      <c r="DS19" s="595"/>
      <c r="DT19" s="595"/>
      <c r="DU19" s="595"/>
      <c r="DV19" s="595"/>
      <c r="DW19" s="595"/>
      <c r="DX19" s="595"/>
      <c r="DY19" s="595"/>
      <c r="DZ19" s="595"/>
      <c r="EA19" s="595"/>
      <c r="EB19" s="595"/>
      <c r="EC19" s="595"/>
      <c r="ED19" s="595"/>
      <c r="EE19" s="595"/>
      <c r="EF19" s="595"/>
      <c r="EG19" s="595"/>
      <c r="EH19" s="595"/>
      <c r="EI19" s="595"/>
      <c r="EJ19" s="595"/>
      <c r="EK19" s="595"/>
      <c r="EL19" s="595"/>
      <c r="EM19" s="595"/>
      <c r="EN19" s="595"/>
      <c r="EO19" s="595"/>
      <c r="EP19" s="595"/>
      <c r="EQ19" s="595"/>
      <c r="ER19" s="595"/>
      <c r="ES19" s="595"/>
      <c r="ET19" s="595"/>
      <c r="EU19" s="595"/>
      <c r="EV19" s="595"/>
      <c r="EW19" s="595"/>
      <c r="EX19" s="595"/>
      <c r="EY19" s="595"/>
      <c r="EZ19" s="595"/>
      <c r="FA19" s="595"/>
      <c r="FB19" s="595"/>
      <c r="FC19" s="595"/>
      <c r="FD19" s="595"/>
      <c r="FE19" s="595"/>
      <c r="FF19" s="595"/>
      <c r="FG19" s="595"/>
      <c r="FH19" s="595"/>
      <c r="FI19" s="595"/>
      <c r="FJ19" s="595"/>
      <c r="FK19" s="595"/>
      <c r="FL19" s="595"/>
      <c r="FM19" s="595"/>
      <c r="FN19" s="595"/>
      <c r="FO19" s="595"/>
      <c r="FP19" s="595"/>
      <c r="FQ19" s="595"/>
      <c r="FR19" s="595"/>
      <c r="FS19" s="595"/>
      <c r="FT19" s="595"/>
      <c r="FU19" s="595"/>
      <c r="FV19" s="595"/>
      <c r="FW19" s="595"/>
      <c r="FX19" s="595"/>
      <c r="FY19" s="595"/>
      <c r="FZ19" s="595"/>
      <c r="GA19" s="595"/>
      <c r="GB19" s="595"/>
      <c r="GC19" s="595"/>
      <c r="GD19" s="595"/>
      <c r="GE19" s="595"/>
      <c r="GF19" s="595"/>
      <c r="GG19" s="595"/>
      <c r="GH19" s="595"/>
      <c r="GI19" s="595"/>
      <c r="GJ19" s="595"/>
      <c r="GK19" s="595"/>
      <c r="GL19" s="595"/>
      <c r="GM19" s="595"/>
      <c r="GN19" s="595"/>
      <c r="GO19" s="595"/>
      <c r="GP19" s="595"/>
      <c r="GQ19" s="595"/>
      <c r="GR19" s="595"/>
      <c r="GS19" s="595"/>
      <c r="GT19" s="595"/>
      <c r="GU19" s="595"/>
      <c r="GV19" s="595"/>
      <c r="GW19" s="595"/>
      <c r="GX19" s="595"/>
      <c r="GY19" s="595"/>
      <c r="GZ19" s="595"/>
      <c r="HA19" s="595"/>
      <c r="HB19" s="595"/>
      <c r="HC19" s="595"/>
      <c r="HD19" s="595"/>
      <c r="HE19" s="595"/>
      <c r="HF19" s="595"/>
      <c r="HG19" s="595"/>
      <c r="HH19" s="595"/>
      <c r="HI19" s="595"/>
      <c r="HJ19" s="595"/>
      <c r="HK19" s="595"/>
      <c r="HL19" s="595"/>
      <c r="HM19" s="595"/>
      <c r="HN19" s="595"/>
      <c r="HO19" s="595"/>
      <c r="HP19" s="595"/>
      <c r="HQ19" s="595"/>
      <c r="HR19" s="595"/>
      <c r="HS19" s="595"/>
      <c r="HT19" s="595"/>
      <c r="HU19" s="595"/>
      <c r="HV19" s="595"/>
      <c r="HW19" s="595"/>
      <c r="HX19" s="595"/>
      <c r="HY19" s="595"/>
      <c r="HZ19" s="595"/>
      <c r="IA19" s="595"/>
      <c r="IB19" s="595"/>
      <c r="IC19" s="595"/>
      <c r="ID19" s="595"/>
      <c r="IE19" s="595"/>
      <c r="IF19" s="595"/>
      <c r="IG19" s="595"/>
      <c r="IH19" s="595"/>
      <c r="II19" s="595"/>
      <c r="IJ19" s="595"/>
      <c r="IK19" s="595"/>
      <c r="IL19" s="595"/>
      <c r="IM19" s="595"/>
      <c r="IN19" s="595"/>
      <c r="IO19" s="595"/>
      <c r="IP19" s="595"/>
      <c r="IQ19" s="595"/>
      <c r="IR19" s="595"/>
      <c r="IS19" s="595"/>
      <c r="IT19" s="595"/>
      <c r="IU19" s="595"/>
      <c r="IV19" s="595"/>
    </row>
    <row r="20" spans="1:256" ht="13.5" customHeight="1">
      <c r="A20" s="31" t="s">
        <v>2</v>
      </c>
      <c r="B20" s="32"/>
      <c r="C20" s="33">
        <f>SUM(C12:C14,C18:C19)</f>
        <v>3903</v>
      </c>
      <c r="D20" s="33">
        <f>SUM(D12:D14,D18:D19)</f>
        <v>3668</v>
      </c>
      <c r="E20" s="33">
        <f>IF(C20=D20,"-",IF((C20=0),"##",IF(ABS((D20/C20-1)*100)&gt;=200,"##",(D20/C20-1)*100)))</f>
        <v>-6.0210094798872626</v>
      </c>
      <c r="F20" s="33">
        <f>SUM(F12:F14,F18:F19)</f>
        <v>18472</v>
      </c>
      <c r="G20" s="33">
        <f>SUM(G12:G14,G18:G19)</f>
        <v>16316</v>
      </c>
      <c r="H20" s="33">
        <f t="shared" si="2"/>
        <v>-11.671719359029886</v>
      </c>
      <c r="I20" s="33">
        <f t="shared" si="3"/>
        <v>22375</v>
      </c>
      <c r="J20" s="33">
        <f t="shared" si="3"/>
        <v>19984</v>
      </c>
      <c r="K20" s="206">
        <f t="shared" si="0"/>
        <v>-10.686033519553073</v>
      </c>
      <c r="L20" s="595"/>
      <c r="M20" s="595"/>
      <c r="N20" s="595"/>
      <c r="O20" s="595"/>
      <c r="P20" s="595"/>
      <c r="Q20" s="595"/>
      <c r="R20" s="595"/>
      <c r="S20" s="595"/>
      <c r="T20" s="595"/>
      <c r="U20" s="595"/>
      <c r="V20" s="595"/>
      <c r="W20" s="595"/>
      <c r="X20" s="595"/>
      <c r="Y20" s="595"/>
      <c r="Z20" s="595"/>
      <c r="AA20" s="595"/>
      <c r="AB20" s="595"/>
      <c r="AC20" s="595"/>
      <c r="AD20" s="595"/>
      <c r="AE20" s="595"/>
      <c r="AF20" s="595"/>
      <c r="AG20" s="595"/>
      <c r="AH20" s="595"/>
      <c r="AI20" s="595"/>
      <c r="AJ20" s="595"/>
      <c r="AK20" s="595"/>
      <c r="AL20" s="595"/>
      <c r="AM20" s="595"/>
      <c r="AN20" s="595"/>
      <c r="AO20" s="595"/>
      <c r="AP20" s="595"/>
      <c r="AQ20" s="595"/>
      <c r="AR20" s="595"/>
      <c r="AS20" s="595"/>
      <c r="AT20" s="595"/>
      <c r="AU20" s="595"/>
      <c r="AV20" s="595"/>
      <c r="AW20" s="595"/>
      <c r="AX20" s="595"/>
      <c r="AY20" s="595"/>
      <c r="AZ20" s="595"/>
      <c r="BA20" s="595"/>
      <c r="BB20" s="595"/>
      <c r="BC20" s="595"/>
      <c r="BD20" s="595"/>
      <c r="BE20" s="595"/>
      <c r="BF20" s="595"/>
      <c r="BG20" s="595"/>
      <c r="BH20" s="595"/>
      <c r="BI20" s="595"/>
      <c r="BJ20" s="595"/>
      <c r="BK20" s="595"/>
      <c r="BL20" s="595"/>
      <c r="BM20" s="595"/>
      <c r="BN20" s="595"/>
      <c r="BO20" s="595"/>
      <c r="BP20" s="595"/>
      <c r="BQ20" s="595"/>
      <c r="BR20" s="595"/>
      <c r="BS20" s="595"/>
      <c r="BT20" s="595"/>
      <c r="BU20" s="595"/>
      <c r="BV20" s="595"/>
      <c r="BW20" s="595"/>
      <c r="BX20" s="595"/>
      <c r="BY20" s="595"/>
      <c r="BZ20" s="595"/>
      <c r="CA20" s="595"/>
      <c r="CB20" s="595"/>
      <c r="CC20" s="595"/>
      <c r="CD20" s="595"/>
      <c r="CE20" s="595"/>
      <c r="CF20" s="595"/>
      <c r="CG20" s="595"/>
      <c r="CH20" s="595"/>
      <c r="CI20" s="595"/>
      <c r="CJ20" s="595"/>
      <c r="CK20" s="595"/>
      <c r="CL20" s="595"/>
      <c r="CM20" s="595"/>
      <c r="CN20" s="595"/>
      <c r="CO20" s="595"/>
      <c r="CP20" s="595"/>
      <c r="CQ20" s="595"/>
      <c r="CR20" s="595"/>
      <c r="CS20" s="595"/>
      <c r="CT20" s="595"/>
      <c r="CU20" s="595"/>
      <c r="CV20" s="595"/>
      <c r="CW20" s="595"/>
      <c r="CX20" s="595"/>
      <c r="CY20" s="595"/>
      <c r="CZ20" s="595"/>
      <c r="DA20" s="595"/>
      <c r="DB20" s="595"/>
      <c r="DC20" s="595"/>
      <c r="DD20" s="595"/>
      <c r="DE20" s="595"/>
      <c r="DF20" s="595"/>
      <c r="DG20" s="595"/>
      <c r="DH20" s="595"/>
      <c r="DI20" s="595"/>
      <c r="DJ20" s="595"/>
      <c r="DK20" s="595"/>
      <c r="DL20" s="595"/>
      <c r="DM20" s="595"/>
      <c r="DN20" s="595"/>
      <c r="DO20" s="595"/>
      <c r="DP20" s="595"/>
      <c r="DQ20" s="595"/>
      <c r="DR20" s="595"/>
      <c r="DS20" s="595"/>
      <c r="DT20" s="595"/>
      <c r="DU20" s="595"/>
      <c r="DV20" s="595"/>
      <c r="DW20" s="595"/>
      <c r="DX20" s="595"/>
      <c r="DY20" s="595"/>
      <c r="DZ20" s="595"/>
      <c r="EA20" s="595"/>
      <c r="EB20" s="595"/>
      <c r="EC20" s="595"/>
      <c r="ED20" s="595"/>
      <c r="EE20" s="595"/>
      <c r="EF20" s="595"/>
      <c r="EG20" s="595"/>
      <c r="EH20" s="595"/>
      <c r="EI20" s="595"/>
      <c r="EJ20" s="595"/>
      <c r="EK20" s="595"/>
      <c r="EL20" s="595"/>
      <c r="EM20" s="595"/>
      <c r="EN20" s="595"/>
      <c r="EO20" s="595"/>
      <c r="EP20" s="595"/>
      <c r="EQ20" s="595"/>
      <c r="ER20" s="595"/>
      <c r="ES20" s="595"/>
      <c r="ET20" s="595"/>
      <c r="EU20" s="595"/>
      <c r="EV20" s="595"/>
      <c r="EW20" s="595"/>
      <c r="EX20" s="595"/>
      <c r="EY20" s="595"/>
      <c r="EZ20" s="595"/>
      <c r="FA20" s="595"/>
      <c r="FB20" s="595"/>
      <c r="FC20" s="595"/>
      <c r="FD20" s="595"/>
      <c r="FE20" s="595"/>
      <c r="FF20" s="595"/>
      <c r="FG20" s="595"/>
      <c r="FH20" s="595"/>
      <c r="FI20" s="595"/>
      <c r="FJ20" s="595"/>
      <c r="FK20" s="595"/>
      <c r="FL20" s="595"/>
      <c r="FM20" s="595"/>
      <c r="FN20" s="595"/>
      <c r="FO20" s="595"/>
      <c r="FP20" s="595"/>
      <c r="FQ20" s="595"/>
      <c r="FR20" s="595"/>
      <c r="FS20" s="595"/>
      <c r="FT20" s="595"/>
      <c r="FU20" s="595"/>
      <c r="FV20" s="595"/>
      <c r="FW20" s="595"/>
      <c r="FX20" s="595"/>
      <c r="FY20" s="595"/>
      <c r="FZ20" s="595"/>
      <c r="GA20" s="595"/>
      <c r="GB20" s="595"/>
      <c r="GC20" s="595"/>
      <c r="GD20" s="595"/>
      <c r="GE20" s="595"/>
      <c r="GF20" s="595"/>
      <c r="GG20" s="595"/>
      <c r="GH20" s="595"/>
      <c r="GI20" s="595"/>
      <c r="GJ20" s="595"/>
      <c r="GK20" s="595"/>
      <c r="GL20" s="595"/>
      <c r="GM20" s="595"/>
      <c r="GN20" s="595"/>
      <c r="GO20" s="595"/>
      <c r="GP20" s="595"/>
      <c r="GQ20" s="595"/>
      <c r="GR20" s="595"/>
      <c r="GS20" s="595"/>
      <c r="GT20" s="595"/>
      <c r="GU20" s="595"/>
      <c r="GV20" s="595"/>
      <c r="GW20" s="595"/>
      <c r="GX20" s="595"/>
      <c r="GY20" s="595"/>
      <c r="GZ20" s="595"/>
      <c r="HA20" s="595"/>
      <c r="HB20" s="595"/>
      <c r="HC20" s="595"/>
      <c r="HD20" s="595"/>
      <c r="HE20" s="595"/>
      <c r="HF20" s="595"/>
      <c r="HG20" s="595"/>
      <c r="HH20" s="595"/>
      <c r="HI20" s="595"/>
      <c r="HJ20" s="595"/>
      <c r="HK20" s="595"/>
      <c r="HL20" s="595"/>
      <c r="HM20" s="595"/>
      <c r="HN20" s="595"/>
      <c r="HO20" s="595"/>
      <c r="HP20" s="595"/>
      <c r="HQ20" s="595"/>
      <c r="HR20" s="595"/>
      <c r="HS20" s="595"/>
      <c r="HT20" s="595"/>
      <c r="HU20" s="595"/>
      <c r="HV20" s="595"/>
      <c r="HW20" s="595"/>
      <c r="HX20" s="595"/>
      <c r="HY20" s="595"/>
      <c r="HZ20" s="595"/>
      <c r="IA20" s="595"/>
      <c r="IB20" s="595"/>
      <c r="IC20" s="595"/>
      <c r="ID20" s="595"/>
      <c r="IE20" s="595"/>
      <c r="IF20" s="595"/>
      <c r="IG20" s="595"/>
      <c r="IH20" s="595"/>
      <c r="II20" s="595"/>
      <c r="IJ20" s="595"/>
      <c r="IK20" s="595"/>
      <c r="IL20" s="595"/>
      <c r="IM20" s="595"/>
      <c r="IN20" s="595"/>
      <c r="IO20" s="595"/>
      <c r="IP20" s="595"/>
      <c r="IQ20" s="595"/>
      <c r="IR20" s="595"/>
      <c r="IS20" s="595"/>
      <c r="IT20" s="595"/>
      <c r="IU20" s="595"/>
      <c r="IV20" s="595"/>
    </row>
    <row r="21" spans="1:256" ht="12" customHeight="1">
      <c r="A21" s="40" t="s">
        <v>67</v>
      </c>
      <c r="B21" s="157"/>
      <c r="C21" s="63"/>
      <c r="D21" s="63"/>
      <c r="E21" s="204"/>
      <c r="F21" s="63"/>
      <c r="G21" s="63"/>
      <c r="H21" s="204"/>
      <c r="I21" s="63"/>
      <c r="J21" s="63"/>
      <c r="K21" s="207"/>
      <c r="L21" s="595"/>
      <c r="M21" s="595"/>
      <c r="N21" s="595"/>
      <c r="O21" s="595"/>
      <c r="P21" s="595"/>
      <c r="Q21" s="595"/>
      <c r="R21" s="595"/>
      <c r="S21" s="595"/>
      <c r="T21" s="595"/>
      <c r="U21" s="595"/>
      <c r="V21" s="595"/>
      <c r="W21" s="595"/>
      <c r="X21" s="595"/>
      <c r="Y21" s="595"/>
      <c r="Z21" s="595"/>
      <c r="AA21" s="595"/>
      <c r="AB21" s="595"/>
      <c r="AC21" s="595"/>
      <c r="AD21" s="595"/>
      <c r="AE21" s="595"/>
      <c r="AF21" s="595"/>
      <c r="AG21" s="595"/>
      <c r="AH21" s="595"/>
      <c r="AI21" s="595"/>
      <c r="AJ21" s="595"/>
      <c r="AK21" s="595"/>
      <c r="AL21" s="595"/>
      <c r="AM21" s="595"/>
      <c r="AN21" s="595"/>
      <c r="AO21" s="595"/>
      <c r="AP21" s="595"/>
      <c r="AQ21" s="595"/>
      <c r="AR21" s="595"/>
      <c r="AS21" s="595"/>
      <c r="AT21" s="595"/>
      <c r="AU21" s="595"/>
      <c r="AV21" s="595"/>
      <c r="AW21" s="595"/>
      <c r="AX21" s="595"/>
      <c r="AY21" s="595"/>
      <c r="AZ21" s="595"/>
      <c r="BA21" s="595"/>
      <c r="BB21" s="595"/>
      <c r="BC21" s="595"/>
      <c r="BD21" s="595"/>
      <c r="BE21" s="595"/>
      <c r="BF21" s="595"/>
      <c r="BG21" s="595"/>
      <c r="BH21" s="595"/>
      <c r="BI21" s="595"/>
      <c r="BJ21" s="595"/>
      <c r="BK21" s="595"/>
      <c r="BL21" s="595"/>
      <c r="BM21" s="595"/>
      <c r="BN21" s="595"/>
      <c r="BO21" s="595"/>
      <c r="BP21" s="595"/>
      <c r="BQ21" s="595"/>
      <c r="BR21" s="595"/>
      <c r="BS21" s="595"/>
      <c r="BT21" s="595"/>
      <c r="BU21" s="595"/>
      <c r="BV21" s="595"/>
      <c r="BW21" s="595"/>
      <c r="BX21" s="595"/>
      <c r="BY21" s="595"/>
      <c r="BZ21" s="595"/>
      <c r="CA21" s="595"/>
      <c r="CB21" s="595"/>
      <c r="CC21" s="595"/>
      <c r="CD21" s="595"/>
      <c r="CE21" s="595"/>
      <c r="CF21" s="595"/>
      <c r="CG21" s="595"/>
      <c r="CH21" s="595"/>
      <c r="CI21" s="595"/>
      <c r="CJ21" s="595"/>
      <c r="CK21" s="595"/>
      <c r="CL21" s="595"/>
      <c r="CM21" s="595"/>
      <c r="CN21" s="595"/>
      <c r="CO21" s="595"/>
      <c r="CP21" s="595"/>
      <c r="CQ21" s="595"/>
      <c r="CR21" s="595"/>
      <c r="CS21" s="595"/>
      <c r="CT21" s="595"/>
      <c r="CU21" s="595"/>
      <c r="CV21" s="595"/>
      <c r="CW21" s="595"/>
      <c r="CX21" s="595"/>
      <c r="CY21" s="595"/>
      <c r="CZ21" s="595"/>
      <c r="DA21" s="595"/>
      <c r="DB21" s="595"/>
      <c r="DC21" s="595"/>
      <c r="DD21" s="595"/>
      <c r="DE21" s="595"/>
      <c r="DF21" s="595"/>
      <c r="DG21" s="595"/>
      <c r="DH21" s="595"/>
      <c r="DI21" s="595"/>
      <c r="DJ21" s="595"/>
      <c r="DK21" s="595"/>
      <c r="DL21" s="595"/>
      <c r="DM21" s="595"/>
      <c r="DN21" s="595"/>
      <c r="DO21" s="595"/>
      <c r="DP21" s="595"/>
      <c r="DQ21" s="595"/>
      <c r="DR21" s="595"/>
      <c r="DS21" s="595"/>
      <c r="DT21" s="595"/>
      <c r="DU21" s="595"/>
      <c r="DV21" s="595"/>
      <c r="DW21" s="595"/>
      <c r="DX21" s="595"/>
      <c r="DY21" s="595"/>
      <c r="DZ21" s="595"/>
      <c r="EA21" s="595"/>
      <c r="EB21" s="595"/>
      <c r="EC21" s="595"/>
      <c r="ED21" s="595"/>
      <c r="EE21" s="595"/>
      <c r="EF21" s="595"/>
      <c r="EG21" s="595"/>
      <c r="EH21" s="595"/>
      <c r="EI21" s="595"/>
      <c r="EJ21" s="595"/>
      <c r="EK21" s="595"/>
      <c r="EL21" s="595"/>
      <c r="EM21" s="595"/>
      <c r="EN21" s="595"/>
      <c r="EO21" s="595"/>
      <c r="EP21" s="595"/>
      <c r="EQ21" s="595"/>
      <c r="ER21" s="595"/>
      <c r="ES21" s="595"/>
      <c r="ET21" s="595"/>
      <c r="EU21" s="595"/>
      <c r="EV21" s="595"/>
      <c r="EW21" s="595"/>
      <c r="EX21" s="595"/>
      <c r="EY21" s="595"/>
      <c r="EZ21" s="595"/>
      <c r="FA21" s="595"/>
      <c r="FB21" s="595"/>
      <c r="FC21" s="595"/>
      <c r="FD21" s="595"/>
      <c r="FE21" s="595"/>
      <c r="FF21" s="595"/>
      <c r="FG21" s="595"/>
      <c r="FH21" s="595"/>
      <c r="FI21" s="595"/>
      <c r="FJ21" s="595"/>
      <c r="FK21" s="595"/>
      <c r="FL21" s="595"/>
      <c r="FM21" s="595"/>
      <c r="FN21" s="595"/>
      <c r="FO21" s="595"/>
      <c r="FP21" s="595"/>
      <c r="FQ21" s="595"/>
      <c r="FR21" s="595"/>
      <c r="FS21" s="595"/>
      <c r="FT21" s="595"/>
      <c r="FU21" s="595"/>
      <c r="FV21" s="595"/>
      <c r="FW21" s="595"/>
      <c r="FX21" s="595"/>
      <c r="FY21" s="595"/>
      <c r="FZ21" s="595"/>
      <c r="GA21" s="595"/>
      <c r="GB21" s="595"/>
      <c r="GC21" s="595"/>
      <c r="GD21" s="595"/>
      <c r="GE21" s="595"/>
      <c r="GF21" s="595"/>
      <c r="GG21" s="595"/>
      <c r="GH21" s="595"/>
      <c r="GI21" s="595"/>
      <c r="GJ21" s="595"/>
      <c r="GK21" s="595"/>
      <c r="GL21" s="595"/>
      <c r="GM21" s="595"/>
      <c r="GN21" s="595"/>
      <c r="GO21" s="595"/>
      <c r="GP21" s="595"/>
      <c r="GQ21" s="595"/>
      <c r="GR21" s="595"/>
      <c r="GS21" s="595"/>
      <c r="GT21" s="595"/>
      <c r="GU21" s="595"/>
      <c r="GV21" s="595"/>
      <c r="GW21" s="595"/>
      <c r="GX21" s="595"/>
      <c r="GY21" s="595"/>
      <c r="GZ21" s="595"/>
      <c r="HA21" s="595"/>
      <c r="HB21" s="595"/>
      <c r="HC21" s="595"/>
      <c r="HD21" s="595"/>
      <c r="HE21" s="595"/>
      <c r="HF21" s="595"/>
      <c r="HG21" s="595"/>
      <c r="HH21" s="595"/>
      <c r="HI21" s="595"/>
      <c r="HJ21" s="595"/>
      <c r="HK21" s="595"/>
      <c r="HL21" s="595"/>
      <c r="HM21" s="595"/>
      <c r="HN21" s="595"/>
      <c r="HO21" s="595"/>
      <c r="HP21" s="595"/>
      <c r="HQ21" s="595"/>
      <c r="HR21" s="595"/>
      <c r="HS21" s="595"/>
      <c r="HT21" s="595"/>
      <c r="HU21" s="595"/>
      <c r="HV21" s="595"/>
      <c r="HW21" s="595"/>
      <c r="HX21" s="595"/>
      <c r="HY21" s="595"/>
      <c r="HZ21" s="595"/>
      <c r="IA21" s="595"/>
      <c r="IB21" s="595"/>
      <c r="IC21" s="595"/>
      <c r="ID21" s="595"/>
      <c r="IE21" s="595"/>
      <c r="IF21" s="595"/>
      <c r="IG21" s="595"/>
      <c r="IH21" s="595"/>
      <c r="II21" s="595"/>
      <c r="IJ21" s="595"/>
      <c r="IK21" s="595"/>
      <c r="IL21" s="595"/>
      <c r="IM21" s="595"/>
      <c r="IN21" s="595"/>
      <c r="IO21" s="595"/>
      <c r="IP21" s="595"/>
      <c r="IQ21" s="595"/>
      <c r="IR21" s="595"/>
      <c r="IS21" s="595"/>
      <c r="IT21" s="595"/>
      <c r="IU21" s="595"/>
      <c r="IV21" s="595"/>
    </row>
    <row r="22" spans="1:256" ht="12" customHeight="1">
      <c r="A22" s="40"/>
      <c r="B22" s="157"/>
      <c r="C22" s="63"/>
      <c r="D22" s="63"/>
      <c r="E22" s="204"/>
      <c r="F22" s="63"/>
      <c r="G22" s="63"/>
      <c r="H22" s="204"/>
      <c r="I22" s="63"/>
      <c r="J22" s="63"/>
      <c r="K22" s="207"/>
      <c r="L22" s="595"/>
      <c r="M22" s="595"/>
      <c r="N22" s="595"/>
      <c r="O22" s="595"/>
      <c r="P22" s="595"/>
      <c r="Q22" s="595"/>
      <c r="R22" s="595"/>
      <c r="S22" s="595"/>
      <c r="T22" s="595"/>
      <c r="U22" s="595"/>
      <c r="V22" s="595"/>
      <c r="W22" s="595"/>
      <c r="X22" s="595"/>
      <c r="Y22" s="595"/>
      <c r="Z22" s="595"/>
      <c r="AA22" s="595"/>
      <c r="AB22" s="595"/>
      <c r="AC22" s="595"/>
      <c r="AD22" s="595"/>
      <c r="AE22" s="595"/>
      <c r="AF22" s="595"/>
      <c r="AG22" s="595"/>
      <c r="AH22" s="595"/>
      <c r="AI22" s="595"/>
      <c r="AJ22" s="595"/>
      <c r="AK22" s="595"/>
      <c r="AL22" s="595"/>
      <c r="AM22" s="595"/>
      <c r="AN22" s="595"/>
      <c r="AO22" s="595"/>
      <c r="AP22" s="595"/>
      <c r="AQ22" s="595"/>
      <c r="AR22" s="595"/>
      <c r="AS22" s="595"/>
      <c r="AT22" s="595"/>
      <c r="AU22" s="595"/>
      <c r="AV22" s="595"/>
      <c r="AW22" s="595"/>
      <c r="AX22" s="595"/>
      <c r="AY22" s="595"/>
      <c r="AZ22" s="595"/>
      <c r="BA22" s="595"/>
      <c r="BB22" s="595"/>
      <c r="BC22" s="595"/>
      <c r="BD22" s="595"/>
      <c r="BE22" s="595"/>
      <c r="BF22" s="595"/>
      <c r="BG22" s="595"/>
      <c r="BH22" s="595"/>
      <c r="BI22" s="595"/>
      <c r="BJ22" s="595"/>
      <c r="BK22" s="595"/>
      <c r="BL22" s="595"/>
      <c r="BM22" s="595"/>
      <c r="BN22" s="595"/>
      <c r="BO22" s="595"/>
      <c r="BP22" s="595"/>
      <c r="BQ22" s="595"/>
      <c r="BR22" s="595"/>
      <c r="BS22" s="595"/>
      <c r="BT22" s="595"/>
      <c r="BU22" s="595"/>
      <c r="BV22" s="595"/>
      <c r="BW22" s="595"/>
      <c r="BX22" s="595"/>
      <c r="BY22" s="595"/>
      <c r="BZ22" s="595"/>
      <c r="CA22" s="595"/>
      <c r="CB22" s="595"/>
      <c r="CC22" s="595"/>
      <c r="CD22" s="595"/>
      <c r="CE22" s="595"/>
      <c r="CF22" s="595"/>
      <c r="CG22" s="595"/>
      <c r="CH22" s="595"/>
      <c r="CI22" s="595"/>
      <c r="CJ22" s="595"/>
      <c r="CK22" s="595"/>
      <c r="CL22" s="595"/>
      <c r="CM22" s="595"/>
      <c r="CN22" s="595"/>
      <c r="CO22" s="595"/>
      <c r="CP22" s="595"/>
      <c r="CQ22" s="595"/>
      <c r="CR22" s="595"/>
      <c r="CS22" s="595"/>
      <c r="CT22" s="595"/>
      <c r="CU22" s="595"/>
      <c r="CV22" s="595"/>
      <c r="CW22" s="595"/>
      <c r="CX22" s="595"/>
      <c r="CY22" s="595"/>
      <c r="CZ22" s="595"/>
      <c r="DA22" s="595"/>
      <c r="DB22" s="595"/>
      <c r="DC22" s="595"/>
      <c r="DD22" s="595"/>
      <c r="DE22" s="595"/>
      <c r="DF22" s="595"/>
      <c r="DG22" s="595"/>
      <c r="DH22" s="595"/>
      <c r="DI22" s="595"/>
      <c r="DJ22" s="595"/>
      <c r="DK22" s="595"/>
      <c r="DL22" s="595"/>
      <c r="DM22" s="595"/>
      <c r="DN22" s="595"/>
      <c r="DO22" s="595"/>
      <c r="DP22" s="595"/>
      <c r="DQ22" s="595"/>
      <c r="DR22" s="595"/>
      <c r="DS22" s="595"/>
      <c r="DT22" s="595"/>
      <c r="DU22" s="595"/>
      <c r="DV22" s="595"/>
      <c r="DW22" s="595"/>
      <c r="DX22" s="595"/>
      <c r="DY22" s="595"/>
      <c r="DZ22" s="595"/>
      <c r="EA22" s="595"/>
      <c r="EB22" s="595"/>
      <c r="EC22" s="595"/>
      <c r="ED22" s="595"/>
      <c r="EE22" s="595"/>
      <c r="EF22" s="595"/>
      <c r="EG22" s="595"/>
      <c r="EH22" s="595"/>
      <c r="EI22" s="595"/>
      <c r="EJ22" s="595"/>
      <c r="EK22" s="595"/>
      <c r="EL22" s="595"/>
      <c r="EM22" s="595"/>
      <c r="EN22" s="595"/>
      <c r="EO22" s="595"/>
      <c r="EP22" s="595"/>
      <c r="EQ22" s="595"/>
      <c r="ER22" s="595"/>
      <c r="ES22" s="595"/>
      <c r="ET22" s="595"/>
      <c r="EU22" s="595"/>
      <c r="EV22" s="595"/>
      <c r="EW22" s="595"/>
      <c r="EX22" s="595"/>
      <c r="EY22" s="595"/>
      <c r="EZ22" s="595"/>
      <c r="FA22" s="595"/>
      <c r="FB22" s="595"/>
      <c r="FC22" s="595"/>
      <c r="FD22" s="595"/>
      <c r="FE22" s="595"/>
      <c r="FF22" s="595"/>
      <c r="FG22" s="595"/>
      <c r="FH22" s="595"/>
      <c r="FI22" s="595"/>
      <c r="FJ22" s="595"/>
      <c r="FK22" s="595"/>
      <c r="FL22" s="595"/>
      <c r="FM22" s="595"/>
      <c r="FN22" s="595"/>
      <c r="FO22" s="595"/>
      <c r="FP22" s="595"/>
      <c r="FQ22" s="595"/>
      <c r="FR22" s="595"/>
      <c r="FS22" s="595"/>
      <c r="FT22" s="595"/>
      <c r="FU22" s="595"/>
      <c r="FV22" s="595"/>
      <c r="FW22" s="595"/>
      <c r="FX22" s="595"/>
      <c r="FY22" s="595"/>
      <c r="FZ22" s="595"/>
      <c r="GA22" s="595"/>
      <c r="GB22" s="595"/>
      <c r="GC22" s="595"/>
      <c r="GD22" s="595"/>
      <c r="GE22" s="595"/>
      <c r="GF22" s="595"/>
      <c r="GG22" s="595"/>
      <c r="GH22" s="595"/>
      <c r="GI22" s="595"/>
      <c r="GJ22" s="595"/>
      <c r="GK22" s="595"/>
      <c r="GL22" s="595"/>
      <c r="GM22" s="595"/>
      <c r="GN22" s="595"/>
      <c r="GO22" s="595"/>
      <c r="GP22" s="595"/>
      <c r="GQ22" s="595"/>
      <c r="GR22" s="595"/>
      <c r="GS22" s="595"/>
      <c r="GT22" s="595"/>
      <c r="GU22" s="595"/>
      <c r="GV22" s="595"/>
      <c r="GW22" s="595"/>
      <c r="GX22" s="595"/>
      <c r="GY22" s="595"/>
      <c r="GZ22" s="595"/>
      <c r="HA22" s="595"/>
      <c r="HB22" s="595"/>
      <c r="HC22" s="595"/>
      <c r="HD22" s="595"/>
      <c r="HE22" s="595"/>
      <c r="HF22" s="595"/>
      <c r="HG22" s="595"/>
      <c r="HH22" s="595"/>
      <c r="HI22" s="595"/>
      <c r="HJ22" s="595"/>
      <c r="HK22" s="595"/>
      <c r="HL22" s="595"/>
      <c r="HM22" s="595"/>
      <c r="HN22" s="595"/>
      <c r="HO22" s="595"/>
      <c r="HP22" s="595"/>
      <c r="HQ22" s="595"/>
      <c r="HR22" s="595"/>
      <c r="HS22" s="595"/>
      <c r="HT22" s="595"/>
      <c r="HU22" s="595"/>
      <c r="HV22" s="595"/>
      <c r="HW22" s="595"/>
      <c r="HX22" s="595"/>
      <c r="HY22" s="595"/>
      <c r="HZ22" s="595"/>
      <c r="IA22" s="595"/>
      <c r="IB22" s="595"/>
      <c r="IC22" s="595"/>
      <c r="ID22" s="595"/>
      <c r="IE22" s="595"/>
      <c r="IF22" s="595"/>
      <c r="IG22" s="595"/>
      <c r="IH22" s="595"/>
      <c r="II22" s="595"/>
      <c r="IJ22" s="595"/>
      <c r="IK22" s="595"/>
      <c r="IL22" s="595"/>
      <c r="IM22" s="595"/>
      <c r="IN22" s="595"/>
      <c r="IO22" s="595"/>
      <c r="IP22" s="595"/>
      <c r="IQ22" s="595"/>
      <c r="IR22" s="595"/>
      <c r="IS22" s="595"/>
      <c r="IT22" s="595"/>
      <c r="IU22" s="595"/>
      <c r="IV22" s="595"/>
    </row>
    <row r="23" spans="1:256" ht="11.9" customHeight="1">
      <c r="A23" s="13" t="s">
        <v>53</v>
      </c>
      <c r="B23" s="17"/>
      <c r="C23" s="35">
        <v>9</v>
      </c>
      <c r="D23" s="35">
        <v>14</v>
      </c>
      <c r="E23" s="35">
        <f>IF(C23=D23,"-",IF((C23=0),"##",IF(ABS((D23/C23-1)*100)&gt;=200,"##",(D23/C23-1)*100)))</f>
        <v>55.555555555555557</v>
      </c>
      <c r="F23" s="35">
        <v>226</v>
      </c>
      <c r="G23" s="16">
        <v>78</v>
      </c>
      <c r="H23" s="35">
        <f>IF(F23=G23,"-",IF((F23=0),"##",IF(ABS((G23/F23-1)*100)&gt;=200,"##",(G23/F23-1)*100)))</f>
        <v>-65.486725663716811</v>
      </c>
      <c r="I23" s="15">
        <f t="shared" ref="I23:J66" si="4">C23+F23</f>
        <v>235</v>
      </c>
      <c r="J23" s="15">
        <f t="shared" si="4"/>
        <v>92</v>
      </c>
      <c r="K23" s="208">
        <f>IF(I23=J23,"-",IF((I23=0),"##",IF(ABS((J23/I23-1)*100)&gt;=200,"##",(J23/I23-1)*100)))</f>
        <v>-60.851063829787236</v>
      </c>
      <c r="L23" s="595"/>
      <c r="M23" s="595"/>
      <c r="N23" s="595"/>
      <c r="O23" s="595"/>
      <c r="P23" s="595"/>
      <c r="Q23" s="595"/>
      <c r="R23" s="595"/>
      <c r="S23" s="595"/>
      <c r="T23" s="595"/>
      <c r="U23" s="595"/>
      <c r="V23" s="595"/>
      <c r="W23" s="595"/>
      <c r="X23" s="595"/>
      <c r="Y23" s="595"/>
      <c r="Z23" s="595"/>
      <c r="AA23" s="595"/>
      <c r="AB23" s="595"/>
      <c r="AC23" s="595"/>
      <c r="AD23" s="595"/>
      <c r="AE23" s="595"/>
      <c r="AF23" s="595"/>
      <c r="AG23" s="595"/>
      <c r="AH23" s="595"/>
      <c r="AI23" s="595"/>
      <c r="AJ23" s="595"/>
      <c r="AK23" s="595"/>
      <c r="AL23" s="595"/>
      <c r="AM23" s="595"/>
      <c r="AN23" s="595"/>
      <c r="AO23" s="595"/>
      <c r="AP23" s="595"/>
      <c r="AQ23" s="595"/>
      <c r="AR23" s="595"/>
      <c r="AS23" s="595"/>
      <c r="AT23" s="595"/>
      <c r="AU23" s="595"/>
      <c r="AV23" s="595"/>
      <c r="AW23" s="595"/>
      <c r="AX23" s="595"/>
      <c r="AY23" s="595"/>
      <c r="AZ23" s="595"/>
      <c r="BA23" s="595"/>
      <c r="BB23" s="595"/>
      <c r="BC23" s="595"/>
      <c r="BD23" s="595"/>
      <c r="BE23" s="595"/>
      <c r="BF23" s="595"/>
      <c r="BG23" s="595"/>
      <c r="BH23" s="595"/>
      <c r="BI23" s="595"/>
      <c r="BJ23" s="595"/>
      <c r="BK23" s="595"/>
      <c r="BL23" s="595"/>
      <c r="BM23" s="595"/>
      <c r="BN23" s="595"/>
      <c r="BO23" s="595"/>
      <c r="BP23" s="595"/>
      <c r="BQ23" s="595"/>
      <c r="BR23" s="595"/>
      <c r="BS23" s="595"/>
      <c r="BT23" s="595"/>
      <c r="BU23" s="595"/>
      <c r="BV23" s="595"/>
      <c r="BW23" s="595"/>
      <c r="BX23" s="595"/>
      <c r="BY23" s="595"/>
      <c r="BZ23" s="595"/>
      <c r="CA23" s="595"/>
      <c r="CB23" s="595"/>
      <c r="CC23" s="595"/>
      <c r="CD23" s="595"/>
      <c r="CE23" s="595"/>
      <c r="CF23" s="595"/>
      <c r="CG23" s="595"/>
      <c r="CH23" s="595"/>
      <c r="CI23" s="595"/>
      <c r="CJ23" s="595"/>
      <c r="CK23" s="595"/>
      <c r="CL23" s="595"/>
      <c r="CM23" s="595"/>
      <c r="CN23" s="595"/>
      <c r="CO23" s="595"/>
      <c r="CP23" s="595"/>
      <c r="CQ23" s="595"/>
      <c r="CR23" s="595"/>
      <c r="CS23" s="595"/>
      <c r="CT23" s="595"/>
      <c r="CU23" s="595"/>
      <c r="CV23" s="595"/>
      <c r="CW23" s="595"/>
      <c r="CX23" s="595"/>
      <c r="CY23" s="595"/>
      <c r="CZ23" s="595"/>
      <c r="DA23" s="595"/>
      <c r="DB23" s="595"/>
      <c r="DC23" s="595"/>
      <c r="DD23" s="595"/>
      <c r="DE23" s="595"/>
      <c r="DF23" s="595"/>
      <c r="DG23" s="595"/>
      <c r="DH23" s="595"/>
      <c r="DI23" s="595"/>
      <c r="DJ23" s="595"/>
      <c r="DK23" s="595"/>
      <c r="DL23" s="595"/>
      <c r="DM23" s="595"/>
      <c r="DN23" s="595"/>
      <c r="DO23" s="595"/>
      <c r="DP23" s="595"/>
      <c r="DQ23" s="595"/>
      <c r="DR23" s="595"/>
      <c r="DS23" s="595"/>
      <c r="DT23" s="595"/>
      <c r="DU23" s="595"/>
      <c r="DV23" s="595"/>
      <c r="DW23" s="595"/>
      <c r="DX23" s="595"/>
      <c r="DY23" s="595"/>
      <c r="DZ23" s="595"/>
      <c r="EA23" s="595"/>
      <c r="EB23" s="595"/>
      <c r="EC23" s="595"/>
      <c r="ED23" s="595"/>
      <c r="EE23" s="595"/>
      <c r="EF23" s="595"/>
      <c r="EG23" s="595"/>
      <c r="EH23" s="595"/>
      <c r="EI23" s="595"/>
      <c r="EJ23" s="595"/>
      <c r="EK23" s="595"/>
      <c r="EL23" s="595"/>
      <c r="EM23" s="595"/>
      <c r="EN23" s="595"/>
      <c r="EO23" s="595"/>
      <c r="EP23" s="595"/>
      <c r="EQ23" s="595"/>
      <c r="ER23" s="595"/>
      <c r="ES23" s="595"/>
      <c r="ET23" s="595"/>
      <c r="EU23" s="595"/>
      <c r="EV23" s="595"/>
      <c r="EW23" s="595"/>
      <c r="EX23" s="595"/>
      <c r="EY23" s="595"/>
      <c r="EZ23" s="595"/>
      <c r="FA23" s="595"/>
      <c r="FB23" s="595"/>
      <c r="FC23" s="595"/>
      <c r="FD23" s="595"/>
      <c r="FE23" s="595"/>
      <c r="FF23" s="595"/>
      <c r="FG23" s="595"/>
      <c r="FH23" s="595"/>
      <c r="FI23" s="595"/>
      <c r="FJ23" s="595"/>
      <c r="FK23" s="595"/>
      <c r="FL23" s="595"/>
      <c r="FM23" s="595"/>
      <c r="FN23" s="595"/>
      <c r="FO23" s="595"/>
      <c r="FP23" s="595"/>
      <c r="FQ23" s="595"/>
      <c r="FR23" s="595"/>
      <c r="FS23" s="595"/>
      <c r="FT23" s="595"/>
      <c r="FU23" s="595"/>
      <c r="FV23" s="595"/>
      <c r="FW23" s="595"/>
      <c r="FX23" s="595"/>
      <c r="FY23" s="595"/>
      <c r="FZ23" s="595"/>
      <c r="GA23" s="595"/>
      <c r="GB23" s="595"/>
      <c r="GC23" s="595"/>
      <c r="GD23" s="595"/>
      <c r="GE23" s="595"/>
      <c r="GF23" s="595"/>
      <c r="GG23" s="595"/>
      <c r="GH23" s="595"/>
      <c r="GI23" s="595"/>
      <c r="GJ23" s="595"/>
      <c r="GK23" s="595"/>
      <c r="GL23" s="595"/>
      <c r="GM23" s="595"/>
      <c r="GN23" s="595"/>
      <c r="GO23" s="595"/>
      <c r="GP23" s="595"/>
      <c r="GQ23" s="595"/>
      <c r="GR23" s="595"/>
      <c r="GS23" s="595"/>
      <c r="GT23" s="595"/>
      <c r="GU23" s="595"/>
      <c r="GV23" s="595"/>
      <c r="GW23" s="595"/>
      <c r="GX23" s="595"/>
      <c r="GY23" s="595"/>
      <c r="GZ23" s="595"/>
      <c r="HA23" s="595"/>
      <c r="HB23" s="595"/>
      <c r="HC23" s="595"/>
      <c r="HD23" s="595"/>
      <c r="HE23" s="595"/>
      <c r="HF23" s="595"/>
      <c r="HG23" s="595"/>
      <c r="HH23" s="595"/>
      <c r="HI23" s="595"/>
      <c r="HJ23" s="595"/>
      <c r="HK23" s="595"/>
      <c r="HL23" s="595"/>
      <c r="HM23" s="595"/>
      <c r="HN23" s="595"/>
      <c r="HO23" s="595"/>
      <c r="HP23" s="595"/>
      <c r="HQ23" s="595"/>
      <c r="HR23" s="595"/>
      <c r="HS23" s="595"/>
      <c r="HT23" s="595"/>
      <c r="HU23" s="595"/>
      <c r="HV23" s="595"/>
      <c r="HW23" s="595"/>
      <c r="HX23" s="595"/>
      <c r="HY23" s="595"/>
      <c r="HZ23" s="595"/>
      <c r="IA23" s="595"/>
      <c r="IB23" s="595"/>
      <c r="IC23" s="595"/>
      <c r="ID23" s="595"/>
      <c r="IE23" s="595"/>
      <c r="IF23" s="595"/>
      <c r="IG23" s="595"/>
      <c r="IH23" s="595"/>
      <c r="II23" s="595"/>
      <c r="IJ23" s="595"/>
      <c r="IK23" s="595"/>
      <c r="IL23" s="595"/>
      <c r="IM23" s="595"/>
      <c r="IN23" s="595"/>
      <c r="IO23" s="595"/>
      <c r="IP23" s="595"/>
      <c r="IQ23" s="595"/>
      <c r="IR23" s="595"/>
      <c r="IS23" s="595"/>
      <c r="IT23" s="595"/>
      <c r="IU23" s="595"/>
      <c r="IV23" s="595"/>
    </row>
    <row r="24" spans="1:256" ht="11.9" customHeight="1">
      <c r="A24" s="19" t="s">
        <v>3</v>
      </c>
      <c r="B24" s="23"/>
      <c r="C24" s="36">
        <v>27</v>
      </c>
      <c r="D24" s="36">
        <v>14</v>
      </c>
      <c r="E24" s="36">
        <f t="shared" ref="E24:E66" si="5">IF(C24=D24,"-",IF((C24=0),"##",IF(ABS((D24/C24-1)*100)&gt;=200,"##",(D24/C24-1)*100)))</f>
        <v>-48.148148148148152</v>
      </c>
      <c r="F24" s="36">
        <v>9</v>
      </c>
      <c r="G24" s="22">
        <v>13</v>
      </c>
      <c r="H24" s="36">
        <f t="shared" ref="H24:H65" si="6">IF(F24=G24,"-",IF((F24=0),"##",IF(ABS((G24/F24-1)*100)&gt;=200,"##",(G24/F24-1)*100)))</f>
        <v>44.444444444444443</v>
      </c>
      <c r="I24" s="21">
        <f t="shared" si="4"/>
        <v>36</v>
      </c>
      <c r="J24" s="21">
        <f t="shared" si="4"/>
        <v>27</v>
      </c>
      <c r="K24" s="208">
        <f t="shared" ref="K24:K65" si="7">IF(I24=J24,"-",IF((I24=0),"##",IF(ABS((J24/I24-1)*100)&gt;=200,"##",(J24/I24-1)*100)))</f>
        <v>-25</v>
      </c>
      <c r="L24" s="595"/>
      <c r="M24" s="595"/>
      <c r="N24" s="595"/>
      <c r="O24" s="595"/>
      <c r="P24" s="595"/>
      <c r="Q24" s="595"/>
      <c r="R24" s="595"/>
      <c r="S24" s="595"/>
      <c r="T24" s="595"/>
      <c r="U24" s="595"/>
      <c r="V24" s="595"/>
      <c r="W24" s="595"/>
      <c r="X24" s="595"/>
      <c r="Y24" s="595"/>
      <c r="Z24" s="595"/>
      <c r="AA24" s="595"/>
      <c r="AB24" s="595"/>
      <c r="AC24" s="595"/>
      <c r="AD24" s="595"/>
      <c r="AE24" s="595"/>
      <c r="AF24" s="595"/>
      <c r="AG24" s="595"/>
      <c r="AH24" s="595"/>
      <c r="AI24" s="595"/>
      <c r="AJ24" s="595"/>
      <c r="AK24" s="595"/>
      <c r="AL24" s="595"/>
      <c r="AM24" s="595"/>
      <c r="AN24" s="595"/>
      <c r="AO24" s="595"/>
      <c r="AP24" s="595"/>
      <c r="AQ24" s="595"/>
      <c r="AR24" s="595"/>
      <c r="AS24" s="595"/>
      <c r="AT24" s="595"/>
      <c r="AU24" s="595"/>
      <c r="AV24" s="595"/>
      <c r="AW24" s="595"/>
      <c r="AX24" s="595"/>
      <c r="AY24" s="595"/>
      <c r="AZ24" s="595"/>
      <c r="BA24" s="595"/>
      <c r="BB24" s="595"/>
      <c r="BC24" s="595"/>
      <c r="BD24" s="595"/>
      <c r="BE24" s="595"/>
      <c r="BF24" s="595"/>
      <c r="BG24" s="595"/>
      <c r="BH24" s="595"/>
      <c r="BI24" s="595"/>
      <c r="BJ24" s="595"/>
      <c r="BK24" s="595"/>
      <c r="BL24" s="595"/>
      <c r="BM24" s="595"/>
      <c r="BN24" s="595"/>
      <c r="BO24" s="595"/>
      <c r="BP24" s="595"/>
      <c r="BQ24" s="595"/>
      <c r="BR24" s="595"/>
      <c r="BS24" s="595"/>
      <c r="BT24" s="595"/>
      <c r="BU24" s="595"/>
      <c r="BV24" s="595"/>
      <c r="BW24" s="595"/>
      <c r="BX24" s="595"/>
      <c r="BY24" s="595"/>
      <c r="BZ24" s="595"/>
      <c r="CA24" s="595"/>
      <c r="CB24" s="595"/>
      <c r="CC24" s="595"/>
      <c r="CD24" s="595"/>
      <c r="CE24" s="595"/>
      <c r="CF24" s="595"/>
      <c r="CG24" s="595"/>
      <c r="CH24" s="595"/>
      <c r="CI24" s="595"/>
      <c r="CJ24" s="595"/>
      <c r="CK24" s="595"/>
      <c r="CL24" s="595"/>
      <c r="CM24" s="595"/>
      <c r="CN24" s="595"/>
      <c r="CO24" s="595"/>
      <c r="CP24" s="595"/>
      <c r="CQ24" s="595"/>
      <c r="CR24" s="595"/>
      <c r="CS24" s="595"/>
      <c r="CT24" s="595"/>
      <c r="CU24" s="595"/>
      <c r="CV24" s="595"/>
      <c r="CW24" s="595"/>
      <c r="CX24" s="595"/>
      <c r="CY24" s="595"/>
      <c r="CZ24" s="595"/>
      <c r="DA24" s="595"/>
      <c r="DB24" s="595"/>
      <c r="DC24" s="595"/>
      <c r="DD24" s="595"/>
      <c r="DE24" s="595"/>
      <c r="DF24" s="595"/>
      <c r="DG24" s="595"/>
      <c r="DH24" s="595"/>
      <c r="DI24" s="595"/>
      <c r="DJ24" s="595"/>
      <c r="DK24" s="595"/>
      <c r="DL24" s="595"/>
      <c r="DM24" s="595"/>
      <c r="DN24" s="595"/>
      <c r="DO24" s="595"/>
      <c r="DP24" s="595"/>
      <c r="DQ24" s="595"/>
      <c r="DR24" s="595"/>
      <c r="DS24" s="595"/>
      <c r="DT24" s="595"/>
      <c r="DU24" s="595"/>
      <c r="DV24" s="595"/>
      <c r="DW24" s="595"/>
      <c r="DX24" s="595"/>
      <c r="DY24" s="595"/>
      <c r="DZ24" s="595"/>
      <c r="EA24" s="595"/>
      <c r="EB24" s="595"/>
      <c r="EC24" s="595"/>
      <c r="ED24" s="595"/>
      <c r="EE24" s="595"/>
      <c r="EF24" s="595"/>
      <c r="EG24" s="595"/>
      <c r="EH24" s="595"/>
      <c r="EI24" s="595"/>
      <c r="EJ24" s="595"/>
      <c r="EK24" s="595"/>
      <c r="EL24" s="595"/>
      <c r="EM24" s="595"/>
      <c r="EN24" s="595"/>
      <c r="EO24" s="595"/>
      <c r="EP24" s="595"/>
      <c r="EQ24" s="595"/>
      <c r="ER24" s="595"/>
      <c r="ES24" s="595"/>
      <c r="ET24" s="595"/>
      <c r="EU24" s="595"/>
      <c r="EV24" s="595"/>
      <c r="EW24" s="595"/>
      <c r="EX24" s="595"/>
      <c r="EY24" s="595"/>
      <c r="EZ24" s="595"/>
      <c r="FA24" s="595"/>
      <c r="FB24" s="595"/>
      <c r="FC24" s="595"/>
      <c r="FD24" s="595"/>
      <c r="FE24" s="595"/>
      <c r="FF24" s="595"/>
      <c r="FG24" s="595"/>
      <c r="FH24" s="595"/>
      <c r="FI24" s="595"/>
      <c r="FJ24" s="595"/>
      <c r="FK24" s="595"/>
      <c r="FL24" s="595"/>
      <c r="FM24" s="595"/>
      <c r="FN24" s="595"/>
      <c r="FO24" s="595"/>
      <c r="FP24" s="595"/>
      <c r="FQ24" s="595"/>
      <c r="FR24" s="595"/>
      <c r="FS24" s="595"/>
      <c r="FT24" s="595"/>
      <c r="FU24" s="595"/>
      <c r="FV24" s="595"/>
      <c r="FW24" s="595"/>
      <c r="FX24" s="595"/>
      <c r="FY24" s="595"/>
      <c r="FZ24" s="595"/>
      <c r="GA24" s="595"/>
      <c r="GB24" s="595"/>
      <c r="GC24" s="595"/>
      <c r="GD24" s="595"/>
      <c r="GE24" s="595"/>
      <c r="GF24" s="595"/>
      <c r="GG24" s="595"/>
      <c r="GH24" s="595"/>
      <c r="GI24" s="595"/>
      <c r="GJ24" s="595"/>
      <c r="GK24" s="595"/>
      <c r="GL24" s="595"/>
      <c r="GM24" s="595"/>
      <c r="GN24" s="595"/>
      <c r="GO24" s="595"/>
      <c r="GP24" s="595"/>
      <c r="GQ24" s="595"/>
      <c r="GR24" s="595"/>
      <c r="GS24" s="595"/>
      <c r="GT24" s="595"/>
      <c r="GU24" s="595"/>
      <c r="GV24" s="595"/>
      <c r="GW24" s="595"/>
      <c r="GX24" s="595"/>
      <c r="GY24" s="595"/>
      <c r="GZ24" s="595"/>
      <c r="HA24" s="595"/>
      <c r="HB24" s="595"/>
      <c r="HC24" s="595"/>
      <c r="HD24" s="595"/>
      <c r="HE24" s="595"/>
      <c r="HF24" s="595"/>
      <c r="HG24" s="595"/>
      <c r="HH24" s="595"/>
      <c r="HI24" s="595"/>
      <c r="HJ24" s="595"/>
      <c r="HK24" s="595"/>
      <c r="HL24" s="595"/>
      <c r="HM24" s="595"/>
      <c r="HN24" s="595"/>
      <c r="HO24" s="595"/>
      <c r="HP24" s="595"/>
      <c r="HQ24" s="595"/>
      <c r="HR24" s="595"/>
      <c r="HS24" s="595"/>
      <c r="HT24" s="595"/>
      <c r="HU24" s="595"/>
      <c r="HV24" s="595"/>
      <c r="HW24" s="595"/>
      <c r="HX24" s="595"/>
      <c r="HY24" s="595"/>
      <c r="HZ24" s="595"/>
      <c r="IA24" s="595"/>
      <c r="IB24" s="595"/>
      <c r="IC24" s="595"/>
      <c r="ID24" s="595"/>
      <c r="IE24" s="595"/>
      <c r="IF24" s="595"/>
      <c r="IG24" s="595"/>
      <c r="IH24" s="595"/>
      <c r="II24" s="595"/>
      <c r="IJ24" s="595"/>
      <c r="IK24" s="595"/>
      <c r="IL24" s="595"/>
      <c r="IM24" s="595"/>
      <c r="IN24" s="595"/>
      <c r="IO24" s="595"/>
      <c r="IP24" s="595"/>
      <c r="IQ24" s="595"/>
      <c r="IR24" s="595"/>
      <c r="IS24" s="595"/>
      <c r="IT24" s="595"/>
      <c r="IU24" s="595"/>
      <c r="IV24" s="595"/>
    </row>
    <row r="25" spans="1:256" ht="11.9" customHeight="1">
      <c r="A25" s="19" t="s">
        <v>170</v>
      </c>
      <c r="B25" s="23"/>
      <c r="C25" s="36">
        <v>13</v>
      </c>
      <c r="D25" s="36">
        <v>13</v>
      </c>
      <c r="E25" s="36" t="str">
        <f t="shared" si="5"/>
        <v>-</v>
      </c>
      <c r="F25" s="36">
        <v>78</v>
      </c>
      <c r="G25" s="22">
        <v>0</v>
      </c>
      <c r="H25" s="36">
        <f t="shared" si="6"/>
        <v>-100</v>
      </c>
      <c r="I25" s="36">
        <f t="shared" si="4"/>
        <v>91</v>
      </c>
      <c r="J25" s="36">
        <f t="shared" si="4"/>
        <v>13</v>
      </c>
      <c r="K25" s="208">
        <f t="shared" si="7"/>
        <v>-85.714285714285722</v>
      </c>
      <c r="L25" s="595"/>
      <c r="M25" s="595"/>
      <c r="N25" s="595"/>
      <c r="O25" s="595"/>
      <c r="P25" s="595"/>
      <c r="Q25" s="595"/>
      <c r="R25" s="595"/>
      <c r="S25" s="595"/>
      <c r="T25" s="595"/>
      <c r="U25" s="595"/>
      <c r="V25" s="595"/>
      <c r="W25" s="595"/>
      <c r="X25" s="595"/>
      <c r="Y25" s="595"/>
      <c r="Z25" s="595"/>
      <c r="AA25" s="595"/>
      <c r="AB25" s="595"/>
      <c r="AC25" s="595"/>
      <c r="AD25" s="595"/>
      <c r="AE25" s="595"/>
      <c r="AF25" s="595"/>
      <c r="AG25" s="595"/>
      <c r="AH25" s="595"/>
      <c r="AI25" s="595"/>
      <c r="AJ25" s="595"/>
      <c r="AK25" s="595"/>
      <c r="AL25" s="595"/>
      <c r="AM25" s="595"/>
      <c r="AN25" s="595"/>
      <c r="AO25" s="595"/>
      <c r="AP25" s="595"/>
      <c r="AQ25" s="595"/>
      <c r="AR25" s="595"/>
      <c r="AS25" s="595"/>
      <c r="AT25" s="595"/>
      <c r="AU25" s="595"/>
      <c r="AV25" s="595"/>
      <c r="AW25" s="595"/>
      <c r="AX25" s="595"/>
      <c r="AY25" s="595"/>
      <c r="AZ25" s="595"/>
      <c r="BA25" s="595"/>
      <c r="BB25" s="595"/>
      <c r="BC25" s="595"/>
      <c r="BD25" s="595"/>
      <c r="BE25" s="595"/>
      <c r="BF25" s="595"/>
      <c r="BG25" s="595"/>
      <c r="BH25" s="595"/>
      <c r="BI25" s="595"/>
      <c r="BJ25" s="595"/>
      <c r="BK25" s="595"/>
      <c r="BL25" s="595"/>
      <c r="BM25" s="595"/>
      <c r="BN25" s="595"/>
      <c r="BO25" s="595"/>
      <c r="BP25" s="595"/>
      <c r="BQ25" s="595"/>
      <c r="BR25" s="595"/>
      <c r="BS25" s="595"/>
      <c r="BT25" s="595"/>
      <c r="BU25" s="595"/>
      <c r="BV25" s="595"/>
      <c r="BW25" s="595"/>
      <c r="BX25" s="595"/>
      <c r="BY25" s="595"/>
      <c r="BZ25" s="595"/>
      <c r="CA25" s="595"/>
      <c r="CB25" s="595"/>
      <c r="CC25" s="595"/>
      <c r="CD25" s="595"/>
      <c r="CE25" s="595"/>
      <c r="CF25" s="595"/>
      <c r="CG25" s="595"/>
      <c r="CH25" s="595"/>
      <c r="CI25" s="595"/>
      <c r="CJ25" s="595"/>
      <c r="CK25" s="595"/>
      <c r="CL25" s="595"/>
      <c r="CM25" s="595"/>
      <c r="CN25" s="595"/>
      <c r="CO25" s="595"/>
      <c r="CP25" s="595"/>
      <c r="CQ25" s="595"/>
      <c r="CR25" s="595"/>
      <c r="CS25" s="595"/>
      <c r="CT25" s="595"/>
      <c r="CU25" s="595"/>
      <c r="CV25" s="595"/>
      <c r="CW25" s="595"/>
      <c r="CX25" s="595"/>
      <c r="CY25" s="595"/>
      <c r="CZ25" s="595"/>
      <c r="DA25" s="595"/>
      <c r="DB25" s="595"/>
      <c r="DC25" s="595"/>
      <c r="DD25" s="595"/>
      <c r="DE25" s="595"/>
      <c r="DF25" s="595"/>
      <c r="DG25" s="595"/>
      <c r="DH25" s="595"/>
      <c r="DI25" s="595"/>
      <c r="DJ25" s="595"/>
      <c r="DK25" s="595"/>
      <c r="DL25" s="595"/>
      <c r="DM25" s="595"/>
      <c r="DN25" s="595"/>
      <c r="DO25" s="595"/>
      <c r="DP25" s="595"/>
      <c r="DQ25" s="595"/>
      <c r="DR25" s="595"/>
      <c r="DS25" s="595"/>
      <c r="DT25" s="595"/>
      <c r="DU25" s="595"/>
      <c r="DV25" s="595"/>
      <c r="DW25" s="595"/>
      <c r="DX25" s="595"/>
      <c r="DY25" s="595"/>
      <c r="DZ25" s="595"/>
      <c r="EA25" s="595"/>
      <c r="EB25" s="595"/>
      <c r="EC25" s="595"/>
      <c r="ED25" s="595"/>
      <c r="EE25" s="595"/>
      <c r="EF25" s="595"/>
      <c r="EG25" s="595"/>
      <c r="EH25" s="595"/>
      <c r="EI25" s="595"/>
      <c r="EJ25" s="595"/>
      <c r="EK25" s="595"/>
      <c r="EL25" s="595"/>
      <c r="EM25" s="595"/>
      <c r="EN25" s="595"/>
      <c r="EO25" s="595"/>
      <c r="EP25" s="595"/>
      <c r="EQ25" s="595"/>
      <c r="ER25" s="595"/>
      <c r="ES25" s="595"/>
      <c r="ET25" s="595"/>
      <c r="EU25" s="595"/>
      <c r="EV25" s="595"/>
      <c r="EW25" s="595"/>
      <c r="EX25" s="595"/>
      <c r="EY25" s="595"/>
      <c r="EZ25" s="595"/>
      <c r="FA25" s="595"/>
      <c r="FB25" s="595"/>
      <c r="FC25" s="595"/>
      <c r="FD25" s="595"/>
      <c r="FE25" s="595"/>
      <c r="FF25" s="595"/>
      <c r="FG25" s="595"/>
      <c r="FH25" s="595"/>
      <c r="FI25" s="595"/>
      <c r="FJ25" s="595"/>
      <c r="FK25" s="595"/>
      <c r="FL25" s="595"/>
      <c r="FM25" s="595"/>
      <c r="FN25" s="595"/>
      <c r="FO25" s="595"/>
      <c r="FP25" s="595"/>
      <c r="FQ25" s="595"/>
      <c r="FR25" s="595"/>
      <c r="FS25" s="595"/>
      <c r="FT25" s="595"/>
      <c r="FU25" s="595"/>
      <c r="FV25" s="595"/>
      <c r="FW25" s="595"/>
      <c r="FX25" s="595"/>
      <c r="FY25" s="595"/>
      <c r="FZ25" s="595"/>
      <c r="GA25" s="595"/>
      <c r="GB25" s="595"/>
      <c r="GC25" s="595"/>
      <c r="GD25" s="595"/>
      <c r="GE25" s="595"/>
      <c r="GF25" s="595"/>
      <c r="GG25" s="595"/>
      <c r="GH25" s="595"/>
      <c r="GI25" s="595"/>
      <c r="GJ25" s="595"/>
      <c r="GK25" s="595"/>
      <c r="GL25" s="595"/>
      <c r="GM25" s="595"/>
      <c r="GN25" s="595"/>
      <c r="GO25" s="595"/>
      <c r="GP25" s="595"/>
      <c r="GQ25" s="595"/>
      <c r="GR25" s="595"/>
      <c r="GS25" s="595"/>
      <c r="GT25" s="595"/>
      <c r="GU25" s="595"/>
      <c r="GV25" s="595"/>
      <c r="GW25" s="595"/>
      <c r="GX25" s="595"/>
      <c r="GY25" s="595"/>
      <c r="GZ25" s="595"/>
      <c r="HA25" s="595"/>
      <c r="HB25" s="595"/>
      <c r="HC25" s="595"/>
      <c r="HD25" s="595"/>
      <c r="HE25" s="595"/>
      <c r="HF25" s="595"/>
      <c r="HG25" s="595"/>
      <c r="HH25" s="595"/>
      <c r="HI25" s="595"/>
      <c r="HJ25" s="595"/>
      <c r="HK25" s="595"/>
      <c r="HL25" s="595"/>
      <c r="HM25" s="595"/>
      <c r="HN25" s="595"/>
      <c r="HO25" s="595"/>
      <c r="HP25" s="595"/>
      <c r="HQ25" s="595"/>
      <c r="HR25" s="595"/>
      <c r="HS25" s="595"/>
      <c r="HT25" s="595"/>
      <c r="HU25" s="595"/>
      <c r="HV25" s="595"/>
      <c r="HW25" s="595"/>
      <c r="HX25" s="595"/>
      <c r="HY25" s="595"/>
      <c r="HZ25" s="595"/>
      <c r="IA25" s="595"/>
      <c r="IB25" s="595"/>
      <c r="IC25" s="595"/>
      <c r="ID25" s="595"/>
      <c r="IE25" s="595"/>
      <c r="IF25" s="595"/>
      <c r="IG25" s="595"/>
      <c r="IH25" s="595"/>
      <c r="II25" s="595"/>
      <c r="IJ25" s="595"/>
      <c r="IK25" s="595"/>
      <c r="IL25" s="595"/>
      <c r="IM25" s="595"/>
      <c r="IN25" s="595"/>
      <c r="IO25" s="595"/>
      <c r="IP25" s="595"/>
      <c r="IQ25" s="595"/>
      <c r="IR25" s="595"/>
      <c r="IS25" s="595"/>
      <c r="IT25" s="595"/>
      <c r="IU25" s="595"/>
      <c r="IV25" s="595"/>
    </row>
    <row r="26" spans="1:256" ht="11.9" customHeight="1">
      <c r="A26" s="155" t="s">
        <v>4</v>
      </c>
      <c r="B26" s="23"/>
      <c r="C26" s="36">
        <v>12</v>
      </c>
      <c r="D26" s="36">
        <v>9</v>
      </c>
      <c r="E26" s="36">
        <f t="shared" si="5"/>
        <v>-25</v>
      </c>
      <c r="F26" s="36">
        <v>68</v>
      </c>
      <c r="G26" s="22">
        <v>54</v>
      </c>
      <c r="H26" s="36">
        <f t="shared" si="6"/>
        <v>-20.588235294117652</v>
      </c>
      <c r="I26" s="21">
        <f t="shared" si="4"/>
        <v>80</v>
      </c>
      <c r="J26" s="21">
        <f t="shared" si="4"/>
        <v>63</v>
      </c>
      <c r="K26" s="208">
        <f t="shared" si="7"/>
        <v>-21.250000000000004</v>
      </c>
      <c r="L26" s="595"/>
      <c r="M26" s="595"/>
      <c r="N26" s="595"/>
      <c r="O26" s="595"/>
      <c r="P26" s="595"/>
      <c r="Q26" s="595"/>
      <c r="R26" s="595"/>
      <c r="S26" s="595"/>
      <c r="T26" s="595"/>
      <c r="U26" s="595"/>
      <c r="V26" s="595"/>
      <c r="W26" s="595"/>
      <c r="X26" s="595"/>
      <c r="Y26" s="595"/>
      <c r="Z26" s="595"/>
      <c r="AA26" s="595"/>
      <c r="AB26" s="595"/>
      <c r="AC26" s="595"/>
      <c r="AD26" s="595"/>
      <c r="AE26" s="595"/>
      <c r="AF26" s="595"/>
      <c r="AG26" s="595"/>
      <c r="AH26" s="595"/>
      <c r="AI26" s="595"/>
      <c r="AJ26" s="595"/>
      <c r="AK26" s="595"/>
      <c r="AL26" s="595"/>
      <c r="AM26" s="595"/>
      <c r="AN26" s="595"/>
      <c r="AO26" s="595"/>
      <c r="AP26" s="595"/>
      <c r="AQ26" s="595"/>
      <c r="AR26" s="595"/>
      <c r="AS26" s="595"/>
      <c r="AT26" s="595"/>
      <c r="AU26" s="595"/>
      <c r="AV26" s="595"/>
      <c r="AW26" s="595"/>
      <c r="AX26" s="595"/>
      <c r="AY26" s="595"/>
      <c r="AZ26" s="595"/>
      <c r="BA26" s="595"/>
      <c r="BB26" s="595"/>
      <c r="BC26" s="595"/>
      <c r="BD26" s="595"/>
      <c r="BE26" s="595"/>
      <c r="BF26" s="595"/>
      <c r="BG26" s="595"/>
      <c r="BH26" s="595"/>
      <c r="BI26" s="595"/>
      <c r="BJ26" s="595"/>
      <c r="BK26" s="595"/>
      <c r="BL26" s="595"/>
      <c r="BM26" s="595"/>
      <c r="BN26" s="595"/>
      <c r="BO26" s="595"/>
      <c r="BP26" s="595"/>
      <c r="BQ26" s="595"/>
      <c r="BR26" s="595"/>
      <c r="BS26" s="595"/>
      <c r="BT26" s="595"/>
      <c r="BU26" s="595"/>
      <c r="BV26" s="595"/>
      <c r="BW26" s="595"/>
      <c r="BX26" s="595"/>
      <c r="BY26" s="595"/>
      <c r="BZ26" s="595"/>
      <c r="CA26" s="595"/>
      <c r="CB26" s="595"/>
      <c r="CC26" s="595"/>
      <c r="CD26" s="595"/>
      <c r="CE26" s="595"/>
      <c r="CF26" s="595"/>
      <c r="CG26" s="595"/>
      <c r="CH26" s="595"/>
      <c r="CI26" s="595"/>
      <c r="CJ26" s="595"/>
      <c r="CK26" s="595"/>
      <c r="CL26" s="595"/>
      <c r="CM26" s="595"/>
      <c r="CN26" s="595"/>
      <c r="CO26" s="595"/>
      <c r="CP26" s="595"/>
      <c r="CQ26" s="595"/>
      <c r="CR26" s="595"/>
      <c r="CS26" s="595"/>
      <c r="CT26" s="595"/>
      <c r="CU26" s="595"/>
      <c r="CV26" s="595"/>
      <c r="CW26" s="595"/>
      <c r="CX26" s="595"/>
      <c r="CY26" s="595"/>
      <c r="CZ26" s="595"/>
      <c r="DA26" s="595"/>
      <c r="DB26" s="595"/>
      <c r="DC26" s="595"/>
      <c r="DD26" s="595"/>
      <c r="DE26" s="595"/>
      <c r="DF26" s="595"/>
      <c r="DG26" s="595"/>
      <c r="DH26" s="595"/>
      <c r="DI26" s="595"/>
      <c r="DJ26" s="595"/>
      <c r="DK26" s="595"/>
      <c r="DL26" s="595"/>
      <c r="DM26" s="595"/>
      <c r="DN26" s="595"/>
      <c r="DO26" s="595"/>
      <c r="DP26" s="595"/>
      <c r="DQ26" s="595"/>
      <c r="DR26" s="595"/>
      <c r="DS26" s="595"/>
      <c r="DT26" s="595"/>
      <c r="DU26" s="595"/>
      <c r="DV26" s="595"/>
      <c r="DW26" s="595"/>
      <c r="DX26" s="595"/>
      <c r="DY26" s="595"/>
      <c r="DZ26" s="595"/>
      <c r="EA26" s="595"/>
      <c r="EB26" s="595"/>
      <c r="EC26" s="595"/>
      <c r="ED26" s="595"/>
      <c r="EE26" s="595"/>
      <c r="EF26" s="595"/>
      <c r="EG26" s="595"/>
      <c r="EH26" s="595"/>
      <c r="EI26" s="595"/>
      <c r="EJ26" s="595"/>
      <c r="EK26" s="595"/>
      <c r="EL26" s="595"/>
      <c r="EM26" s="595"/>
      <c r="EN26" s="595"/>
      <c r="EO26" s="595"/>
      <c r="EP26" s="595"/>
      <c r="EQ26" s="595"/>
      <c r="ER26" s="595"/>
      <c r="ES26" s="595"/>
      <c r="ET26" s="595"/>
      <c r="EU26" s="595"/>
      <c r="EV26" s="595"/>
      <c r="EW26" s="595"/>
      <c r="EX26" s="595"/>
      <c r="EY26" s="595"/>
      <c r="EZ26" s="595"/>
      <c r="FA26" s="595"/>
      <c r="FB26" s="595"/>
      <c r="FC26" s="595"/>
      <c r="FD26" s="595"/>
      <c r="FE26" s="595"/>
      <c r="FF26" s="595"/>
      <c r="FG26" s="595"/>
      <c r="FH26" s="595"/>
      <c r="FI26" s="595"/>
      <c r="FJ26" s="595"/>
      <c r="FK26" s="595"/>
      <c r="FL26" s="595"/>
      <c r="FM26" s="595"/>
      <c r="FN26" s="595"/>
      <c r="FO26" s="595"/>
      <c r="FP26" s="595"/>
      <c r="FQ26" s="595"/>
      <c r="FR26" s="595"/>
      <c r="FS26" s="595"/>
      <c r="FT26" s="595"/>
      <c r="FU26" s="595"/>
      <c r="FV26" s="595"/>
      <c r="FW26" s="595"/>
      <c r="FX26" s="595"/>
      <c r="FY26" s="595"/>
      <c r="FZ26" s="595"/>
      <c r="GA26" s="595"/>
      <c r="GB26" s="595"/>
      <c r="GC26" s="595"/>
      <c r="GD26" s="595"/>
      <c r="GE26" s="595"/>
      <c r="GF26" s="595"/>
      <c r="GG26" s="595"/>
      <c r="GH26" s="595"/>
      <c r="GI26" s="595"/>
      <c r="GJ26" s="595"/>
      <c r="GK26" s="595"/>
      <c r="GL26" s="595"/>
      <c r="GM26" s="595"/>
      <c r="GN26" s="595"/>
      <c r="GO26" s="595"/>
      <c r="GP26" s="595"/>
      <c r="GQ26" s="595"/>
      <c r="GR26" s="595"/>
      <c r="GS26" s="595"/>
      <c r="GT26" s="595"/>
      <c r="GU26" s="595"/>
      <c r="GV26" s="595"/>
      <c r="GW26" s="595"/>
      <c r="GX26" s="595"/>
      <c r="GY26" s="595"/>
      <c r="GZ26" s="595"/>
      <c r="HA26" s="595"/>
      <c r="HB26" s="595"/>
      <c r="HC26" s="595"/>
      <c r="HD26" s="595"/>
      <c r="HE26" s="595"/>
      <c r="HF26" s="595"/>
      <c r="HG26" s="595"/>
      <c r="HH26" s="595"/>
      <c r="HI26" s="595"/>
      <c r="HJ26" s="595"/>
      <c r="HK26" s="595"/>
      <c r="HL26" s="595"/>
      <c r="HM26" s="595"/>
      <c r="HN26" s="595"/>
      <c r="HO26" s="595"/>
      <c r="HP26" s="595"/>
      <c r="HQ26" s="595"/>
      <c r="HR26" s="595"/>
      <c r="HS26" s="595"/>
      <c r="HT26" s="595"/>
      <c r="HU26" s="595"/>
      <c r="HV26" s="595"/>
      <c r="HW26" s="595"/>
      <c r="HX26" s="595"/>
      <c r="HY26" s="595"/>
      <c r="HZ26" s="595"/>
      <c r="IA26" s="595"/>
      <c r="IB26" s="595"/>
      <c r="IC26" s="595"/>
      <c r="ID26" s="595"/>
      <c r="IE26" s="595"/>
      <c r="IF26" s="595"/>
      <c r="IG26" s="595"/>
      <c r="IH26" s="595"/>
      <c r="II26" s="595"/>
      <c r="IJ26" s="595"/>
      <c r="IK26" s="595"/>
      <c r="IL26" s="595"/>
      <c r="IM26" s="595"/>
      <c r="IN26" s="595"/>
      <c r="IO26" s="595"/>
      <c r="IP26" s="595"/>
      <c r="IQ26" s="595"/>
      <c r="IR26" s="595"/>
      <c r="IS26" s="595"/>
      <c r="IT26" s="595"/>
      <c r="IU26" s="595"/>
      <c r="IV26" s="595"/>
    </row>
    <row r="27" spans="1:256" ht="11.9" customHeight="1">
      <c r="A27" s="155" t="s">
        <v>5</v>
      </c>
      <c r="B27" s="23"/>
      <c r="C27" s="21">
        <v>635</v>
      </c>
      <c r="D27" s="36">
        <v>384</v>
      </c>
      <c r="E27" s="36">
        <f t="shared" si="5"/>
        <v>-39.527559055118111</v>
      </c>
      <c r="F27" s="36">
        <v>1626</v>
      </c>
      <c r="G27" s="22">
        <v>2151</v>
      </c>
      <c r="H27" s="36">
        <f t="shared" si="6"/>
        <v>32.287822878228781</v>
      </c>
      <c r="I27" s="21">
        <f t="shared" si="4"/>
        <v>2261</v>
      </c>
      <c r="J27" s="21">
        <f t="shared" si="4"/>
        <v>2535</v>
      </c>
      <c r="K27" s="208">
        <f t="shared" si="7"/>
        <v>12.118531623175578</v>
      </c>
      <c r="L27" s="595"/>
      <c r="M27" s="595"/>
      <c r="N27" s="595"/>
      <c r="O27" s="595"/>
      <c r="P27" s="595"/>
      <c r="Q27" s="595"/>
      <c r="R27" s="595"/>
      <c r="S27" s="595"/>
      <c r="T27" s="595"/>
      <c r="U27" s="595"/>
      <c r="V27" s="595"/>
      <c r="W27" s="595"/>
      <c r="X27" s="595"/>
      <c r="Y27" s="595"/>
      <c r="Z27" s="595"/>
      <c r="AA27" s="595"/>
      <c r="AB27" s="595"/>
      <c r="AC27" s="595"/>
      <c r="AD27" s="595"/>
      <c r="AE27" s="595"/>
      <c r="AF27" s="595"/>
      <c r="AG27" s="595"/>
      <c r="AH27" s="595"/>
      <c r="AI27" s="595"/>
      <c r="AJ27" s="595"/>
      <c r="AK27" s="595"/>
      <c r="AL27" s="595"/>
      <c r="AM27" s="595"/>
      <c r="AN27" s="595"/>
      <c r="AO27" s="595"/>
      <c r="AP27" s="595"/>
      <c r="AQ27" s="595"/>
      <c r="AR27" s="595"/>
      <c r="AS27" s="595"/>
      <c r="AT27" s="595"/>
      <c r="AU27" s="595"/>
      <c r="AV27" s="595"/>
      <c r="AW27" s="595"/>
      <c r="AX27" s="595"/>
      <c r="AY27" s="595"/>
      <c r="AZ27" s="595"/>
      <c r="BA27" s="595"/>
      <c r="BB27" s="595"/>
      <c r="BC27" s="595"/>
      <c r="BD27" s="595"/>
      <c r="BE27" s="595"/>
      <c r="BF27" s="595"/>
      <c r="BG27" s="595"/>
      <c r="BH27" s="595"/>
      <c r="BI27" s="595"/>
      <c r="BJ27" s="595"/>
      <c r="BK27" s="595"/>
      <c r="BL27" s="595"/>
      <c r="BM27" s="595"/>
      <c r="BN27" s="595"/>
      <c r="BO27" s="595"/>
      <c r="BP27" s="595"/>
      <c r="BQ27" s="595"/>
      <c r="BR27" s="595"/>
      <c r="BS27" s="595"/>
      <c r="BT27" s="595"/>
      <c r="BU27" s="595"/>
      <c r="BV27" s="595"/>
      <c r="BW27" s="595"/>
      <c r="BX27" s="595"/>
      <c r="BY27" s="595"/>
      <c r="BZ27" s="595"/>
      <c r="CA27" s="595"/>
      <c r="CB27" s="595"/>
      <c r="CC27" s="595"/>
      <c r="CD27" s="595"/>
      <c r="CE27" s="595"/>
      <c r="CF27" s="595"/>
      <c r="CG27" s="595"/>
      <c r="CH27" s="595"/>
      <c r="CI27" s="595"/>
      <c r="CJ27" s="595"/>
      <c r="CK27" s="595"/>
      <c r="CL27" s="595"/>
      <c r="CM27" s="595"/>
      <c r="CN27" s="595"/>
      <c r="CO27" s="595"/>
      <c r="CP27" s="595"/>
      <c r="CQ27" s="595"/>
      <c r="CR27" s="595"/>
      <c r="CS27" s="595"/>
      <c r="CT27" s="595"/>
      <c r="CU27" s="595"/>
      <c r="CV27" s="595"/>
      <c r="CW27" s="595"/>
      <c r="CX27" s="595"/>
      <c r="CY27" s="595"/>
      <c r="CZ27" s="595"/>
      <c r="DA27" s="595"/>
      <c r="DB27" s="595"/>
      <c r="DC27" s="595"/>
      <c r="DD27" s="595"/>
      <c r="DE27" s="595"/>
      <c r="DF27" s="595"/>
      <c r="DG27" s="595"/>
      <c r="DH27" s="595"/>
      <c r="DI27" s="595"/>
      <c r="DJ27" s="595"/>
      <c r="DK27" s="595"/>
      <c r="DL27" s="595"/>
      <c r="DM27" s="595"/>
      <c r="DN27" s="595"/>
      <c r="DO27" s="595"/>
      <c r="DP27" s="595"/>
      <c r="DQ27" s="595"/>
      <c r="DR27" s="595"/>
      <c r="DS27" s="595"/>
      <c r="DT27" s="595"/>
      <c r="DU27" s="595"/>
      <c r="DV27" s="595"/>
      <c r="DW27" s="595"/>
      <c r="DX27" s="595"/>
      <c r="DY27" s="595"/>
      <c r="DZ27" s="595"/>
      <c r="EA27" s="595"/>
      <c r="EB27" s="595"/>
      <c r="EC27" s="595"/>
      <c r="ED27" s="595"/>
      <c r="EE27" s="595"/>
      <c r="EF27" s="595"/>
      <c r="EG27" s="595"/>
      <c r="EH27" s="595"/>
      <c r="EI27" s="595"/>
      <c r="EJ27" s="595"/>
      <c r="EK27" s="595"/>
      <c r="EL27" s="595"/>
      <c r="EM27" s="595"/>
      <c r="EN27" s="595"/>
      <c r="EO27" s="595"/>
      <c r="EP27" s="595"/>
      <c r="EQ27" s="595"/>
      <c r="ER27" s="595"/>
      <c r="ES27" s="595"/>
      <c r="ET27" s="595"/>
      <c r="EU27" s="595"/>
      <c r="EV27" s="595"/>
      <c r="EW27" s="595"/>
      <c r="EX27" s="595"/>
      <c r="EY27" s="595"/>
      <c r="EZ27" s="595"/>
      <c r="FA27" s="595"/>
      <c r="FB27" s="595"/>
      <c r="FC27" s="595"/>
      <c r="FD27" s="595"/>
      <c r="FE27" s="595"/>
      <c r="FF27" s="595"/>
      <c r="FG27" s="595"/>
      <c r="FH27" s="595"/>
      <c r="FI27" s="595"/>
      <c r="FJ27" s="595"/>
      <c r="FK27" s="595"/>
      <c r="FL27" s="595"/>
      <c r="FM27" s="595"/>
      <c r="FN27" s="595"/>
      <c r="FO27" s="595"/>
      <c r="FP27" s="595"/>
      <c r="FQ27" s="595"/>
      <c r="FR27" s="595"/>
      <c r="FS27" s="595"/>
      <c r="FT27" s="595"/>
      <c r="FU27" s="595"/>
      <c r="FV27" s="595"/>
      <c r="FW27" s="595"/>
      <c r="FX27" s="595"/>
      <c r="FY27" s="595"/>
      <c r="FZ27" s="595"/>
      <c r="GA27" s="595"/>
      <c r="GB27" s="595"/>
      <c r="GC27" s="595"/>
      <c r="GD27" s="595"/>
      <c r="GE27" s="595"/>
      <c r="GF27" s="595"/>
      <c r="GG27" s="595"/>
      <c r="GH27" s="595"/>
      <c r="GI27" s="595"/>
      <c r="GJ27" s="595"/>
      <c r="GK27" s="595"/>
      <c r="GL27" s="595"/>
      <c r="GM27" s="595"/>
      <c r="GN27" s="595"/>
      <c r="GO27" s="595"/>
      <c r="GP27" s="595"/>
      <c r="GQ27" s="595"/>
      <c r="GR27" s="595"/>
      <c r="GS27" s="595"/>
      <c r="GT27" s="595"/>
      <c r="GU27" s="595"/>
      <c r="GV27" s="595"/>
      <c r="GW27" s="595"/>
      <c r="GX27" s="595"/>
      <c r="GY27" s="595"/>
      <c r="GZ27" s="595"/>
      <c r="HA27" s="595"/>
      <c r="HB27" s="595"/>
      <c r="HC27" s="595"/>
      <c r="HD27" s="595"/>
      <c r="HE27" s="595"/>
      <c r="HF27" s="595"/>
      <c r="HG27" s="595"/>
      <c r="HH27" s="595"/>
      <c r="HI27" s="595"/>
      <c r="HJ27" s="595"/>
      <c r="HK27" s="595"/>
      <c r="HL27" s="595"/>
      <c r="HM27" s="595"/>
      <c r="HN27" s="595"/>
      <c r="HO27" s="595"/>
      <c r="HP27" s="595"/>
      <c r="HQ27" s="595"/>
      <c r="HR27" s="595"/>
      <c r="HS27" s="595"/>
      <c r="HT27" s="595"/>
      <c r="HU27" s="595"/>
      <c r="HV27" s="595"/>
      <c r="HW27" s="595"/>
      <c r="HX27" s="595"/>
      <c r="HY27" s="595"/>
      <c r="HZ27" s="595"/>
      <c r="IA27" s="595"/>
      <c r="IB27" s="595"/>
      <c r="IC27" s="595"/>
      <c r="ID27" s="595"/>
      <c r="IE27" s="595"/>
      <c r="IF27" s="595"/>
      <c r="IG27" s="595"/>
      <c r="IH27" s="595"/>
      <c r="II27" s="595"/>
      <c r="IJ27" s="595"/>
      <c r="IK27" s="595"/>
      <c r="IL27" s="595"/>
      <c r="IM27" s="595"/>
      <c r="IN27" s="595"/>
      <c r="IO27" s="595"/>
      <c r="IP27" s="595"/>
      <c r="IQ27" s="595"/>
      <c r="IR27" s="595"/>
      <c r="IS27" s="595"/>
      <c r="IT27" s="595"/>
      <c r="IU27" s="595"/>
      <c r="IV27" s="595"/>
    </row>
    <row r="28" spans="1:256" ht="11.9" customHeight="1">
      <c r="A28" s="155" t="s">
        <v>164</v>
      </c>
      <c r="B28" s="23"/>
      <c r="C28" s="21">
        <v>13</v>
      </c>
      <c r="D28" s="36">
        <v>10</v>
      </c>
      <c r="E28" s="36">
        <f t="shared" si="5"/>
        <v>-23.076923076923073</v>
      </c>
      <c r="F28" s="36">
        <v>93</v>
      </c>
      <c r="G28" s="22">
        <v>119</v>
      </c>
      <c r="H28" s="36">
        <f t="shared" si="6"/>
        <v>27.956989247311824</v>
      </c>
      <c r="I28" s="21">
        <f t="shared" si="4"/>
        <v>106</v>
      </c>
      <c r="J28" s="21">
        <f t="shared" si="4"/>
        <v>129</v>
      </c>
      <c r="K28" s="208">
        <f t="shared" si="7"/>
        <v>21.698113207547177</v>
      </c>
      <c r="L28" s="595"/>
      <c r="M28" s="595"/>
      <c r="N28" s="595"/>
      <c r="O28" s="595"/>
      <c r="P28" s="595"/>
      <c r="Q28" s="595"/>
      <c r="R28" s="595"/>
      <c r="S28" s="595"/>
      <c r="T28" s="595"/>
      <c r="U28" s="595"/>
      <c r="V28" s="595"/>
      <c r="W28" s="595"/>
      <c r="X28" s="595"/>
      <c r="Y28" s="595"/>
      <c r="Z28" s="595"/>
      <c r="AA28" s="595"/>
      <c r="AB28" s="595"/>
      <c r="AC28" s="595"/>
      <c r="AD28" s="595"/>
      <c r="AE28" s="595"/>
      <c r="AF28" s="595"/>
      <c r="AG28" s="595"/>
      <c r="AH28" s="595"/>
      <c r="AI28" s="595"/>
      <c r="AJ28" s="595"/>
      <c r="AK28" s="595"/>
      <c r="AL28" s="595"/>
      <c r="AM28" s="595"/>
      <c r="AN28" s="595"/>
      <c r="AO28" s="595"/>
      <c r="AP28" s="595"/>
      <c r="AQ28" s="595"/>
      <c r="AR28" s="595"/>
      <c r="AS28" s="595"/>
      <c r="AT28" s="595"/>
      <c r="AU28" s="595"/>
      <c r="AV28" s="595"/>
      <c r="AW28" s="595"/>
      <c r="AX28" s="595"/>
      <c r="AY28" s="595"/>
      <c r="AZ28" s="595"/>
      <c r="BA28" s="595"/>
      <c r="BB28" s="595"/>
      <c r="BC28" s="595"/>
      <c r="BD28" s="595"/>
      <c r="BE28" s="595"/>
      <c r="BF28" s="595"/>
      <c r="BG28" s="595"/>
      <c r="BH28" s="595"/>
      <c r="BI28" s="595"/>
      <c r="BJ28" s="595"/>
      <c r="BK28" s="595"/>
      <c r="BL28" s="595"/>
      <c r="BM28" s="595"/>
      <c r="BN28" s="595"/>
      <c r="BO28" s="595"/>
      <c r="BP28" s="595"/>
      <c r="BQ28" s="595"/>
      <c r="BR28" s="595"/>
      <c r="BS28" s="595"/>
      <c r="BT28" s="595"/>
      <c r="BU28" s="595"/>
      <c r="BV28" s="595"/>
      <c r="BW28" s="595"/>
      <c r="BX28" s="595"/>
      <c r="BY28" s="595"/>
      <c r="BZ28" s="595"/>
      <c r="CA28" s="595"/>
      <c r="CB28" s="595"/>
      <c r="CC28" s="595"/>
      <c r="CD28" s="595"/>
      <c r="CE28" s="595"/>
      <c r="CF28" s="595"/>
      <c r="CG28" s="595"/>
      <c r="CH28" s="595"/>
      <c r="CI28" s="595"/>
      <c r="CJ28" s="595"/>
      <c r="CK28" s="595"/>
      <c r="CL28" s="595"/>
      <c r="CM28" s="595"/>
      <c r="CN28" s="595"/>
      <c r="CO28" s="595"/>
      <c r="CP28" s="595"/>
      <c r="CQ28" s="595"/>
      <c r="CR28" s="595"/>
      <c r="CS28" s="595"/>
      <c r="CT28" s="595"/>
      <c r="CU28" s="595"/>
      <c r="CV28" s="595"/>
      <c r="CW28" s="595"/>
      <c r="CX28" s="595"/>
      <c r="CY28" s="595"/>
      <c r="CZ28" s="595"/>
      <c r="DA28" s="595"/>
      <c r="DB28" s="595"/>
      <c r="DC28" s="595"/>
      <c r="DD28" s="595"/>
      <c r="DE28" s="595"/>
      <c r="DF28" s="595"/>
      <c r="DG28" s="595"/>
      <c r="DH28" s="595"/>
      <c r="DI28" s="595"/>
      <c r="DJ28" s="595"/>
      <c r="DK28" s="595"/>
      <c r="DL28" s="595"/>
      <c r="DM28" s="595"/>
      <c r="DN28" s="595"/>
      <c r="DO28" s="595"/>
      <c r="DP28" s="595"/>
      <c r="DQ28" s="595"/>
      <c r="DR28" s="595"/>
      <c r="DS28" s="595"/>
      <c r="DT28" s="595"/>
      <c r="DU28" s="595"/>
      <c r="DV28" s="595"/>
      <c r="DW28" s="595"/>
      <c r="DX28" s="595"/>
      <c r="DY28" s="595"/>
      <c r="DZ28" s="595"/>
      <c r="EA28" s="595"/>
      <c r="EB28" s="595"/>
      <c r="EC28" s="595"/>
      <c r="ED28" s="595"/>
      <c r="EE28" s="595"/>
      <c r="EF28" s="595"/>
      <c r="EG28" s="595"/>
      <c r="EH28" s="595"/>
      <c r="EI28" s="595"/>
      <c r="EJ28" s="595"/>
      <c r="EK28" s="595"/>
      <c r="EL28" s="595"/>
      <c r="EM28" s="595"/>
      <c r="EN28" s="595"/>
      <c r="EO28" s="595"/>
      <c r="EP28" s="595"/>
      <c r="EQ28" s="595"/>
      <c r="ER28" s="595"/>
      <c r="ES28" s="595"/>
      <c r="ET28" s="595"/>
      <c r="EU28" s="595"/>
      <c r="EV28" s="595"/>
      <c r="EW28" s="595"/>
      <c r="EX28" s="595"/>
      <c r="EY28" s="595"/>
      <c r="EZ28" s="595"/>
      <c r="FA28" s="595"/>
      <c r="FB28" s="595"/>
      <c r="FC28" s="595"/>
      <c r="FD28" s="595"/>
      <c r="FE28" s="595"/>
      <c r="FF28" s="595"/>
      <c r="FG28" s="595"/>
      <c r="FH28" s="595"/>
      <c r="FI28" s="595"/>
      <c r="FJ28" s="595"/>
      <c r="FK28" s="595"/>
      <c r="FL28" s="595"/>
      <c r="FM28" s="595"/>
      <c r="FN28" s="595"/>
      <c r="FO28" s="595"/>
      <c r="FP28" s="595"/>
      <c r="FQ28" s="595"/>
      <c r="FR28" s="595"/>
      <c r="FS28" s="595"/>
      <c r="FT28" s="595"/>
      <c r="FU28" s="595"/>
      <c r="FV28" s="595"/>
      <c r="FW28" s="595"/>
      <c r="FX28" s="595"/>
      <c r="FY28" s="595"/>
      <c r="FZ28" s="595"/>
      <c r="GA28" s="595"/>
      <c r="GB28" s="595"/>
      <c r="GC28" s="595"/>
      <c r="GD28" s="595"/>
      <c r="GE28" s="595"/>
      <c r="GF28" s="595"/>
      <c r="GG28" s="595"/>
      <c r="GH28" s="595"/>
      <c r="GI28" s="595"/>
      <c r="GJ28" s="595"/>
      <c r="GK28" s="595"/>
      <c r="GL28" s="595"/>
      <c r="GM28" s="595"/>
      <c r="GN28" s="595"/>
      <c r="GO28" s="595"/>
      <c r="GP28" s="595"/>
      <c r="GQ28" s="595"/>
      <c r="GR28" s="595"/>
      <c r="GS28" s="595"/>
      <c r="GT28" s="595"/>
      <c r="GU28" s="595"/>
      <c r="GV28" s="595"/>
      <c r="GW28" s="595"/>
      <c r="GX28" s="595"/>
      <c r="GY28" s="595"/>
      <c r="GZ28" s="595"/>
      <c r="HA28" s="595"/>
      <c r="HB28" s="595"/>
      <c r="HC28" s="595"/>
      <c r="HD28" s="595"/>
      <c r="HE28" s="595"/>
      <c r="HF28" s="595"/>
      <c r="HG28" s="595"/>
      <c r="HH28" s="595"/>
      <c r="HI28" s="595"/>
      <c r="HJ28" s="595"/>
      <c r="HK28" s="595"/>
      <c r="HL28" s="595"/>
      <c r="HM28" s="595"/>
      <c r="HN28" s="595"/>
      <c r="HO28" s="595"/>
      <c r="HP28" s="595"/>
      <c r="HQ28" s="595"/>
      <c r="HR28" s="595"/>
      <c r="HS28" s="595"/>
      <c r="HT28" s="595"/>
      <c r="HU28" s="595"/>
      <c r="HV28" s="595"/>
      <c r="HW28" s="595"/>
      <c r="HX28" s="595"/>
      <c r="HY28" s="595"/>
      <c r="HZ28" s="595"/>
      <c r="IA28" s="595"/>
      <c r="IB28" s="595"/>
      <c r="IC28" s="595"/>
      <c r="ID28" s="595"/>
      <c r="IE28" s="595"/>
      <c r="IF28" s="595"/>
      <c r="IG28" s="595"/>
      <c r="IH28" s="595"/>
      <c r="II28" s="595"/>
      <c r="IJ28" s="595"/>
      <c r="IK28" s="595"/>
      <c r="IL28" s="595"/>
      <c r="IM28" s="595"/>
      <c r="IN28" s="595"/>
      <c r="IO28" s="595"/>
      <c r="IP28" s="595"/>
      <c r="IQ28" s="595"/>
      <c r="IR28" s="595"/>
      <c r="IS28" s="595"/>
      <c r="IT28" s="595"/>
      <c r="IU28" s="595"/>
      <c r="IV28" s="595"/>
    </row>
    <row r="29" spans="1:256" ht="11.9" customHeight="1">
      <c r="A29" s="155" t="s">
        <v>165</v>
      </c>
      <c r="B29" s="23"/>
      <c r="C29" s="36">
        <v>12</v>
      </c>
      <c r="D29" s="36">
        <v>16</v>
      </c>
      <c r="E29" s="36">
        <f t="shared" si="5"/>
        <v>33.333333333333329</v>
      </c>
      <c r="F29" s="36">
        <v>130</v>
      </c>
      <c r="G29" s="22">
        <v>27</v>
      </c>
      <c r="H29" s="36">
        <f t="shared" si="6"/>
        <v>-79.230769230769226</v>
      </c>
      <c r="I29" s="36">
        <f t="shared" si="4"/>
        <v>142</v>
      </c>
      <c r="J29" s="36">
        <f t="shared" si="4"/>
        <v>43</v>
      </c>
      <c r="K29" s="208">
        <f t="shared" si="7"/>
        <v>-69.718309859154928</v>
      </c>
      <c r="L29" s="595"/>
      <c r="M29" s="595"/>
      <c r="N29" s="595"/>
      <c r="O29" s="595"/>
      <c r="P29" s="595"/>
      <c r="Q29" s="595"/>
      <c r="R29" s="595"/>
      <c r="S29" s="595"/>
      <c r="T29" s="595"/>
      <c r="U29" s="595"/>
      <c r="V29" s="595"/>
      <c r="W29" s="595"/>
      <c r="X29" s="595"/>
      <c r="Y29" s="595"/>
      <c r="Z29" s="595"/>
      <c r="AA29" s="595"/>
      <c r="AB29" s="595"/>
      <c r="AC29" s="595"/>
      <c r="AD29" s="595"/>
      <c r="AE29" s="595"/>
      <c r="AF29" s="595"/>
      <c r="AG29" s="595"/>
      <c r="AH29" s="595"/>
      <c r="AI29" s="595"/>
      <c r="AJ29" s="595"/>
      <c r="AK29" s="595"/>
      <c r="AL29" s="595"/>
      <c r="AM29" s="595"/>
      <c r="AN29" s="595"/>
      <c r="AO29" s="595"/>
      <c r="AP29" s="595"/>
      <c r="AQ29" s="595"/>
      <c r="AR29" s="595"/>
      <c r="AS29" s="595"/>
      <c r="AT29" s="595"/>
      <c r="AU29" s="595"/>
      <c r="AV29" s="595"/>
      <c r="AW29" s="595"/>
      <c r="AX29" s="595"/>
      <c r="AY29" s="595"/>
      <c r="AZ29" s="595"/>
      <c r="BA29" s="595"/>
      <c r="BB29" s="595"/>
      <c r="BC29" s="595"/>
      <c r="BD29" s="595"/>
      <c r="BE29" s="595"/>
      <c r="BF29" s="595"/>
      <c r="BG29" s="595"/>
      <c r="BH29" s="595"/>
      <c r="BI29" s="595"/>
      <c r="BJ29" s="595"/>
      <c r="BK29" s="595"/>
      <c r="BL29" s="595"/>
      <c r="BM29" s="595"/>
      <c r="BN29" s="595"/>
      <c r="BO29" s="595"/>
      <c r="BP29" s="595"/>
      <c r="BQ29" s="595"/>
      <c r="BR29" s="595"/>
      <c r="BS29" s="595"/>
      <c r="BT29" s="595"/>
      <c r="BU29" s="595"/>
      <c r="BV29" s="595"/>
      <c r="BW29" s="595"/>
      <c r="BX29" s="595"/>
      <c r="BY29" s="595"/>
      <c r="BZ29" s="595"/>
      <c r="CA29" s="595"/>
      <c r="CB29" s="595"/>
      <c r="CC29" s="595"/>
      <c r="CD29" s="595"/>
      <c r="CE29" s="595"/>
      <c r="CF29" s="595"/>
      <c r="CG29" s="595"/>
      <c r="CH29" s="595"/>
      <c r="CI29" s="595"/>
      <c r="CJ29" s="595"/>
      <c r="CK29" s="595"/>
      <c r="CL29" s="595"/>
      <c r="CM29" s="595"/>
      <c r="CN29" s="595"/>
      <c r="CO29" s="595"/>
      <c r="CP29" s="595"/>
      <c r="CQ29" s="595"/>
      <c r="CR29" s="595"/>
      <c r="CS29" s="595"/>
      <c r="CT29" s="595"/>
      <c r="CU29" s="595"/>
      <c r="CV29" s="595"/>
      <c r="CW29" s="595"/>
      <c r="CX29" s="595"/>
      <c r="CY29" s="595"/>
      <c r="CZ29" s="595"/>
      <c r="DA29" s="595"/>
      <c r="DB29" s="595"/>
      <c r="DC29" s="595"/>
      <c r="DD29" s="595"/>
      <c r="DE29" s="595"/>
      <c r="DF29" s="595"/>
      <c r="DG29" s="595"/>
      <c r="DH29" s="595"/>
      <c r="DI29" s="595"/>
      <c r="DJ29" s="595"/>
      <c r="DK29" s="595"/>
      <c r="DL29" s="595"/>
      <c r="DM29" s="595"/>
      <c r="DN29" s="595"/>
      <c r="DO29" s="595"/>
      <c r="DP29" s="595"/>
      <c r="DQ29" s="595"/>
      <c r="DR29" s="595"/>
      <c r="DS29" s="595"/>
      <c r="DT29" s="595"/>
      <c r="DU29" s="595"/>
      <c r="DV29" s="595"/>
      <c r="DW29" s="595"/>
      <c r="DX29" s="595"/>
      <c r="DY29" s="595"/>
      <c r="DZ29" s="595"/>
      <c r="EA29" s="595"/>
      <c r="EB29" s="595"/>
      <c r="EC29" s="595"/>
      <c r="ED29" s="595"/>
      <c r="EE29" s="595"/>
      <c r="EF29" s="595"/>
      <c r="EG29" s="595"/>
      <c r="EH29" s="595"/>
      <c r="EI29" s="595"/>
      <c r="EJ29" s="595"/>
      <c r="EK29" s="595"/>
      <c r="EL29" s="595"/>
      <c r="EM29" s="595"/>
      <c r="EN29" s="595"/>
      <c r="EO29" s="595"/>
      <c r="EP29" s="595"/>
      <c r="EQ29" s="595"/>
      <c r="ER29" s="595"/>
      <c r="ES29" s="595"/>
      <c r="ET29" s="595"/>
      <c r="EU29" s="595"/>
      <c r="EV29" s="595"/>
      <c r="EW29" s="595"/>
      <c r="EX29" s="595"/>
      <c r="EY29" s="595"/>
      <c r="EZ29" s="595"/>
      <c r="FA29" s="595"/>
      <c r="FB29" s="595"/>
      <c r="FC29" s="595"/>
      <c r="FD29" s="595"/>
      <c r="FE29" s="595"/>
      <c r="FF29" s="595"/>
      <c r="FG29" s="595"/>
      <c r="FH29" s="595"/>
      <c r="FI29" s="595"/>
      <c r="FJ29" s="595"/>
      <c r="FK29" s="595"/>
      <c r="FL29" s="595"/>
      <c r="FM29" s="595"/>
      <c r="FN29" s="595"/>
      <c r="FO29" s="595"/>
      <c r="FP29" s="595"/>
      <c r="FQ29" s="595"/>
      <c r="FR29" s="595"/>
      <c r="FS29" s="595"/>
      <c r="FT29" s="595"/>
      <c r="FU29" s="595"/>
      <c r="FV29" s="595"/>
      <c r="FW29" s="595"/>
      <c r="FX29" s="595"/>
      <c r="FY29" s="595"/>
      <c r="FZ29" s="595"/>
      <c r="GA29" s="595"/>
      <c r="GB29" s="595"/>
      <c r="GC29" s="595"/>
      <c r="GD29" s="595"/>
      <c r="GE29" s="595"/>
      <c r="GF29" s="595"/>
      <c r="GG29" s="595"/>
      <c r="GH29" s="595"/>
      <c r="GI29" s="595"/>
      <c r="GJ29" s="595"/>
      <c r="GK29" s="595"/>
      <c r="GL29" s="595"/>
      <c r="GM29" s="595"/>
      <c r="GN29" s="595"/>
      <c r="GO29" s="595"/>
      <c r="GP29" s="595"/>
      <c r="GQ29" s="595"/>
      <c r="GR29" s="595"/>
      <c r="GS29" s="595"/>
      <c r="GT29" s="595"/>
      <c r="GU29" s="595"/>
      <c r="GV29" s="595"/>
      <c r="GW29" s="595"/>
      <c r="GX29" s="595"/>
      <c r="GY29" s="595"/>
      <c r="GZ29" s="595"/>
      <c r="HA29" s="595"/>
      <c r="HB29" s="595"/>
      <c r="HC29" s="595"/>
      <c r="HD29" s="595"/>
      <c r="HE29" s="595"/>
      <c r="HF29" s="595"/>
      <c r="HG29" s="595"/>
      <c r="HH29" s="595"/>
      <c r="HI29" s="595"/>
      <c r="HJ29" s="595"/>
      <c r="HK29" s="595"/>
      <c r="HL29" s="595"/>
      <c r="HM29" s="595"/>
      <c r="HN29" s="595"/>
      <c r="HO29" s="595"/>
      <c r="HP29" s="595"/>
      <c r="HQ29" s="595"/>
      <c r="HR29" s="595"/>
      <c r="HS29" s="595"/>
      <c r="HT29" s="595"/>
      <c r="HU29" s="595"/>
      <c r="HV29" s="595"/>
      <c r="HW29" s="595"/>
      <c r="HX29" s="595"/>
      <c r="HY29" s="595"/>
      <c r="HZ29" s="595"/>
      <c r="IA29" s="595"/>
      <c r="IB29" s="595"/>
      <c r="IC29" s="595"/>
      <c r="ID29" s="595"/>
      <c r="IE29" s="595"/>
      <c r="IF29" s="595"/>
      <c r="IG29" s="595"/>
      <c r="IH29" s="595"/>
      <c r="II29" s="595"/>
      <c r="IJ29" s="595"/>
      <c r="IK29" s="595"/>
      <c r="IL29" s="595"/>
      <c r="IM29" s="595"/>
      <c r="IN29" s="595"/>
      <c r="IO29" s="595"/>
      <c r="IP29" s="595"/>
      <c r="IQ29" s="595"/>
      <c r="IR29" s="595"/>
      <c r="IS29" s="595"/>
      <c r="IT29" s="595"/>
      <c r="IU29" s="595"/>
      <c r="IV29" s="595"/>
    </row>
    <row r="30" spans="1:256" ht="11.9" customHeight="1">
      <c r="A30" s="155" t="s">
        <v>6</v>
      </c>
      <c r="B30" s="23"/>
      <c r="C30" s="36">
        <v>547</v>
      </c>
      <c r="D30" s="36">
        <v>600</v>
      </c>
      <c r="E30" s="36">
        <f t="shared" si="5"/>
        <v>9.6892138939670858</v>
      </c>
      <c r="F30" s="36">
        <v>1236</v>
      </c>
      <c r="G30" s="22">
        <v>948</v>
      </c>
      <c r="H30" s="36">
        <f t="shared" si="6"/>
        <v>-23.300970873786408</v>
      </c>
      <c r="I30" s="36">
        <f t="shared" si="4"/>
        <v>1783</v>
      </c>
      <c r="J30" s="36">
        <f t="shared" si="4"/>
        <v>1548</v>
      </c>
      <c r="K30" s="208">
        <f t="shared" si="7"/>
        <v>-13.180033651149747</v>
      </c>
      <c r="L30" s="595"/>
      <c r="M30" s="595"/>
      <c r="N30" s="595"/>
      <c r="O30" s="595"/>
      <c r="P30" s="595"/>
      <c r="Q30" s="595"/>
      <c r="R30" s="595"/>
      <c r="S30" s="595"/>
      <c r="T30" s="595"/>
      <c r="U30" s="595"/>
      <c r="V30" s="595"/>
      <c r="W30" s="595"/>
      <c r="X30" s="595"/>
      <c r="Y30" s="595"/>
      <c r="Z30" s="595"/>
      <c r="AA30" s="595"/>
      <c r="AB30" s="595"/>
      <c r="AC30" s="595"/>
      <c r="AD30" s="595"/>
      <c r="AE30" s="595"/>
      <c r="AF30" s="595"/>
      <c r="AG30" s="595"/>
      <c r="AH30" s="595"/>
      <c r="AI30" s="595"/>
      <c r="AJ30" s="595"/>
      <c r="AK30" s="595"/>
      <c r="AL30" s="595"/>
      <c r="AM30" s="595"/>
      <c r="AN30" s="595"/>
      <c r="AO30" s="595"/>
      <c r="AP30" s="595"/>
      <c r="AQ30" s="595"/>
      <c r="AR30" s="595"/>
      <c r="AS30" s="595"/>
      <c r="AT30" s="595"/>
      <c r="AU30" s="595"/>
      <c r="AV30" s="595"/>
      <c r="AW30" s="595"/>
      <c r="AX30" s="595"/>
      <c r="AY30" s="595"/>
      <c r="AZ30" s="595"/>
      <c r="BA30" s="595"/>
      <c r="BB30" s="595"/>
      <c r="BC30" s="595"/>
      <c r="BD30" s="595"/>
      <c r="BE30" s="595"/>
      <c r="BF30" s="595"/>
      <c r="BG30" s="595"/>
      <c r="BH30" s="595"/>
      <c r="BI30" s="595"/>
      <c r="BJ30" s="595"/>
      <c r="BK30" s="595"/>
      <c r="BL30" s="595"/>
      <c r="BM30" s="595"/>
      <c r="BN30" s="595"/>
      <c r="BO30" s="595"/>
      <c r="BP30" s="595"/>
      <c r="BQ30" s="595"/>
      <c r="BR30" s="595"/>
      <c r="BS30" s="595"/>
      <c r="BT30" s="595"/>
      <c r="BU30" s="595"/>
      <c r="BV30" s="595"/>
      <c r="BW30" s="595"/>
      <c r="BX30" s="595"/>
      <c r="BY30" s="595"/>
      <c r="BZ30" s="595"/>
      <c r="CA30" s="595"/>
      <c r="CB30" s="595"/>
      <c r="CC30" s="595"/>
      <c r="CD30" s="595"/>
      <c r="CE30" s="595"/>
      <c r="CF30" s="595"/>
      <c r="CG30" s="595"/>
      <c r="CH30" s="595"/>
      <c r="CI30" s="595"/>
      <c r="CJ30" s="595"/>
      <c r="CK30" s="595"/>
      <c r="CL30" s="595"/>
      <c r="CM30" s="595"/>
      <c r="CN30" s="595"/>
      <c r="CO30" s="595"/>
      <c r="CP30" s="595"/>
      <c r="CQ30" s="595"/>
      <c r="CR30" s="595"/>
      <c r="CS30" s="595"/>
      <c r="CT30" s="595"/>
      <c r="CU30" s="595"/>
      <c r="CV30" s="595"/>
      <c r="CW30" s="595"/>
      <c r="CX30" s="595"/>
      <c r="CY30" s="595"/>
      <c r="CZ30" s="595"/>
      <c r="DA30" s="595"/>
      <c r="DB30" s="595"/>
      <c r="DC30" s="595"/>
      <c r="DD30" s="595"/>
      <c r="DE30" s="595"/>
      <c r="DF30" s="595"/>
      <c r="DG30" s="595"/>
      <c r="DH30" s="595"/>
      <c r="DI30" s="595"/>
      <c r="DJ30" s="595"/>
      <c r="DK30" s="595"/>
      <c r="DL30" s="595"/>
      <c r="DM30" s="595"/>
      <c r="DN30" s="595"/>
      <c r="DO30" s="595"/>
      <c r="DP30" s="595"/>
      <c r="DQ30" s="595"/>
      <c r="DR30" s="595"/>
      <c r="DS30" s="595"/>
      <c r="DT30" s="595"/>
      <c r="DU30" s="595"/>
      <c r="DV30" s="595"/>
      <c r="DW30" s="595"/>
      <c r="DX30" s="595"/>
      <c r="DY30" s="595"/>
      <c r="DZ30" s="595"/>
      <c r="EA30" s="595"/>
      <c r="EB30" s="595"/>
      <c r="EC30" s="595"/>
      <c r="ED30" s="595"/>
      <c r="EE30" s="595"/>
      <c r="EF30" s="595"/>
      <c r="EG30" s="595"/>
      <c r="EH30" s="595"/>
      <c r="EI30" s="595"/>
      <c r="EJ30" s="595"/>
      <c r="EK30" s="595"/>
      <c r="EL30" s="595"/>
      <c r="EM30" s="595"/>
      <c r="EN30" s="595"/>
      <c r="EO30" s="595"/>
      <c r="EP30" s="595"/>
      <c r="EQ30" s="595"/>
      <c r="ER30" s="595"/>
      <c r="ES30" s="595"/>
      <c r="ET30" s="595"/>
      <c r="EU30" s="595"/>
      <c r="EV30" s="595"/>
      <c r="EW30" s="595"/>
      <c r="EX30" s="595"/>
      <c r="EY30" s="595"/>
      <c r="EZ30" s="595"/>
      <c r="FA30" s="595"/>
      <c r="FB30" s="595"/>
      <c r="FC30" s="595"/>
      <c r="FD30" s="595"/>
      <c r="FE30" s="595"/>
      <c r="FF30" s="595"/>
      <c r="FG30" s="595"/>
      <c r="FH30" s="595"/>
      <c r="FI30" s="595"/>
      <c r="FJ30" s="595"/>
      <c r="FK30" s="595"/>
      <c r="FL30" s="595"/>
      <c r="FM30" s="595"/>
      <c r="FN30" s="595"/>
      <c r="FO30" s="595"/>
      <c r="FP30" s="595"/>
      <c r="FQ30" s="595"/>
      <c r="FR30" s="595"/>
      <c r="FS30" s="595"/>
      <c r="FT30" s="595"/>
      <c r="FU30" s="595"/>
      <c r="FV30" s="595"/>
      <c r="FW30" s="595"/>
      <c r="FX30" s="595"/>
      <c r="FY30" s="595"/>
      <c r="FZ30" s="595"/>
      <c r="GA30" s="595"/>
      <c r="GB30" s="595"/>
      <c r="GC30" s="595"/>
      <c r="GD30" s="595"/>
      <c r="GE30" s="595"/>
      <c r="GF30" s="595"/>
      <c r="GG30" s="595"/>
      <c r="GH30" s="595"/>
      <c r="GI30" s="595"/>
      <c r="GJ30" s="595"/>
      <c r="GK30" s="595"/>
      <c r="GL30" s="595"/>
      <c r="GM30" s="595"/>
      <c r="GN30" s="595"/>
      <c r="GO30" s="595"/>
      <c r="GP30" s="595"/>
      <c r="GQ30" s="595"/>
      <c r="GR30" s="595"/>
      <c r="GS30" s="595"/>
      <c r="GT30" s="595"/>
      <c r="GU30" s="595"/>
      <c r="GV30" s="595"/>
      <c r="GW30" s="595"/>
      <c r="GX30" s="595"/>
      <c r="GY30" s="595"/>
      <c r="GZ30" s="595"/>
      <c r="HA30" s="595"/>
      <c r="HB30" s="595"/>
      <c r="HC30" s="595"/>
      <c r="HD30" s="595"/>
      <c r="HE30" s="595"/>
      <c r="HF30" s="595"/>
      <c r="HG30" s="595"/>
      <c r="HH30" s="595"/>
      <c r="HI30" s="595"/>
      <c r="HJ30" s="595"/>
      <c r="HK30" s="595"/>
      <c r="HL30" s="595"/>
      <c r="HM30" s="595"/>
      <c r="HN30" s="595"/>
      <c r="HO30" s="595"/>
      <c r="HP30" s="595"/>
      <c r="HQ30" s="595"/>
      <c r="HR30" s="595"/>
      <c r="HS30" s="595"/>
      <c r="HT30" s="595"/>
      <c r="HU30" s="595"/>
      <c r="HV30" s="595"/>
      <c r="HW30" s="595"/>
      <c r="HX30" s="595"/>
      <c r="HY30" s="595"/>
      <c r="HZ30" s="595"/>
      <c r="IA30" s="595"/>
      <c r="IB30" s="595"/>
      <c r="IC30" s="595"/>
      <c r="ID30" s="595"/>
      <c r="IE30" s="595"/>
      <c r="IF30" s="595"/>
      <c r="IG30" s="595"/>
      <c r="IH30" s="595"/>
      <c r="II30" s="595"/>
      <c r="IJ30" s="595"/>
      <c r="IK30" s="595"/>
      <c r="IL30" s="595"/>
      <c r="IM30" s="595"/>
      <c r="IN30" s="595"/>
      <c r="IO30" s="595"/>
      <c r="IP30" s="595"/>
      <c r="IQ30" s="595"/>
      <c r="IR30" s="595"/>
      <c r="IS30" s="595"/>
      <c r="IT30" s="595"/>
      <c r="IU30" s="595"/>
      <c r="IV30" s="595"/>
    </row>
    <row r="31" spans="1:256" ht="11.9" customHeight="1">
      <c r="A31" s="155" t="s">
        <v>166</v>
      </c>
      <c r="B31" s="23"/>
      <c r="C31" s="21">
        <v>35</v>
      </c>
      <c r="D31" s="36">
        <v>29</v>
      </c>
      <c r="E31" s="36">
        <f t="shared" si="5"/>
        <v>-17.142857142857139</v>
      </c>
      <c r="F31" s="36">
        <v>32</v>
      </c>
      <c r="G31" s="22">
        <v>292</v>
      </c>
      <c r="H31" s="36" t="str">
        <f t="shared" si="6"/>
        <v>##</v>
      </c>
      <c r="I31" s="21">
        <f t="shared" si="4"/>
        <v>67</v>
      </c>
      <c r="J31" s="21">
        <f t="shared" si="4"/>
        <v>321</v>
      </c>
      <c r="K31" s="208" t="str">
        <f t="shared" si="7"/>
        <v>##</v>
      </c>
      <c r="L31" s="595"/>
      <c r="M31" s="595"/>
      <c r="N31" s="595"/>
      <c r="O31" s="595"/>
      <c r="P31" s="595"/>
      <c r="Q31" s="595"/>
      <c r="R31" s="595"/>
      <c r="S31" s="595"/>
      <c r="T31" s="595"/>
      <c r="U31" s="595"/>
      <c r="V31" s="595"/>
      <c r="W31" s="595"/>
      <c r="X31" s="595"/>
      <c r="Y31" s="595"/>
      <c r="Z31" s="595"/>
      <c r="AA31" s="595"/>
      <c r="AB31" s="595"/>
      <c r="AC31" s="595"/>
      <c r="AD31" s="595"/>
      <c r="AE31" s="595"/>
      <c r="AF31" s="595"/>
      <c r="AG31" s="595"/>
      <c r="AH31" s="595"/>
      <c r="AI31" s="595"/>
      <c r="AJ31" s="595"/>
      <c r="AK31" s="595"/>
      <c r="AL31" s="595"/>
      <c r="AM31" s="595"/>
      <c r="AN31" s="595"/>
      <c r="AO31" s="595"/>
      <c r="AP31" s="595"/>
      <c r="AQ31" s="595"/>
      <c r="AR31" s="595"/>
      <c r="AS31" s="595"/>
      <c r="AT31" s="595"/>
      <c r="AU31" s="595"/>
      <c r="AV31" s="595"/>
      <c r="AW31" s="595"/>
      <c r="AX31" s="595"/>
      <c r="AY31" s="595"/>
      <c r="AZ31" s="595"/>
      <c r="BA31" s="595"/>
      <c r="BB31" s="595"/>
      <c r="BC31" s="595"/>
      <c r="BD31" s="595"/>
      <c r="BE31" s="595"/>
      <c r="BF31" s="595"/>
      <c r="BG31" s="595"/>
      <c r="BH31" s="595"/>
      <c r="BI31" s="595"/>
      <c r="BJ31" s="595"/>
      <c r="BK31" s="595"/>
      <c r="BL31" s="595"/>
      <c r="BM31" s="595"/>
      <c r="BN31" s="595"/>
      <c r="BO31" s="595"/>
      <c r="BP31" s="595"/>
      <c r="BQ31" s="595"/>
      <c r="BR31" s="595"/>
      <c r="BS31" s="595"/>
      <c r="BT31" s="595"/>
      <c r="BU31" s="595"/>
      <c r="BV31" s="595"/>
      <c r="BW31" s="595"/>
      <c r="BX31" s="595"/>
      <c r="BY31" s="595"/>
      <c r="BZ31" s="595"/>
      <c r="CA31" s="595"/>
      <c r="CB31" s="595"/>
      <c r="CC31" s="595"/>
      <c r="CD31" s="595"/>
      <c r="CE31" s="595"/>
      <c r="CF31" s="595"/>
      <c r="CG31" s="595"/>
      <c r="CH31" s="595"/>
      <c r="CI31" s="595"/>
      <c r="CJ31" s="595"/>
      <c r="CK31" s="595"/>
      <c r="CL31" s="595"/>
      <c r="CM31" s="595"/>
      <c r="CN31" s="595"/>
      <c r="CO31" s="595"/>
      <c r="CP31" s="595"/>
      <c r="CQ31" s="595"/>
      <c r="CR31" s="595"/>
      <c r="CS31" s="595"/>
      <c r="CT31" s="595"/>
      <c r="CU31" s="595"/>
      <c r="CV31" s="595"/>
      <c r="CW31" s="595"/>
      <c r="CX31" s="595"/>
      <c r="CY31" s="595"/>
      <c r="CZ31" s="595"/>
      <c r="DA31" s="595"/>
      <c r="DB31" s="595"/>
      <c r="DC31" s="595"/>
      <c r="DD31" s="595"/>
      <c r="DE31" s="595"/>
      <c r="DF31" s="595"/>
      <c r="DG31" s="595"/>
      <c r="DH31" s="595"/>
      <c r="DI31" s="595"/>
      <c r="DJ31" s="595"/>
      <c r="DK31" s="595"/>
      <c r="DL31" s="595"/>
      <c r="DM31" s="595"/>
      <c r="DN31" s="595"/>
      <c r="DO31" s="595"/>
      <c r="DP31" s="595"/>
      <c r="DQ31" s="595"/>
      <c r="DR31" s="595"/>
      <c r="DS31" s="595"/>
      <c r="DT31" s="595"/>
      <c r="DU31" s="595"/>
      <c r="DV31" s="595"/>
      <c r="DW31" s="595"/>
      <c r="DX31" s="595"/>
      <c r="DY31" s="595"/>
      <c r="DZ31" s="595"/>
      <c r="EA31" s="595"/>
      <c r="EB31" s="595"/>
      <c r="EC31" s="595"/>
      <c r="ED31" s="595"/>
      <c r="EE31" s="595"/>
      <c r="EF31" s="595"/>
      <c r="EG31" s="595"/>
      <c r="EH31" s="595"/>
      <c r="EI31" s="595"/>
      <c r="EJ31" s="595"/>
      <c r="EK31" s="595"/>
      <c r="EL31" s="595"/>
      <c r="EM31" s="595"/>
      <c r="EN31" s="595"/>
      <c r="EO31" s="595"/>
      <c r="EP31" s="595"/>
      <c r="EQ31" s="595"/>
      <c r="ER31" s="595"/>
      <c r="ES31" s="595"/>
      <c r="ET31" s="595"/>
      <c r="EU31" s="595"/>
      <c r="EV31" s="595"/>
      <c r="EW31" s="595"/>
      <c r="EX31" s="595"/>
      <c r="EY31" s="595"/>
      <c r="EZ31" s="595"/>
      <c r="FA31" s="595"/>
      <c r="FB31" s="595"/>
      <c r="FC31" s="595"/>
      <c r="FD31" s="595"/>
      <c r="FE31" s="595"/>
      <c r="FF31" s="595"/>
      <c r="FG31" s="595"/>
      <c r="FH31" s="595"/>
      <c r="FI31" s="595"/>
      <c r="FJ31" s="595"/>
      <c r="FK31" s="595"/>
      <c r="FL31" s="595"/>
      <c r="FM31" s="595"/>
      <c r="FN31" s="595"/>
      <c r="FO31" s="595"/>
      <c r="FP31" s="595"/>
      <c r="FQ31" s="595"/>
      <c r="FR31" s="595"/>
      <c r="FS31" s="595"/>
      <c r="FT31" s="595"/>
      <c r="FU31" s="595"/>
      <c r="FV31" s="595"/>
      <c r="FW31" s="595"/>
      <c r="FX31" s="595"/>
      <c r="FY31" s="595"/>
      <c r="FZ31" s="595"/>
      <c r="GA31" s="595"/>
      <c r="GB31" s="595"/>
      <c r="GC31" s="595"/>
      <c r="GD31" s="595"/>
      <c r="GE31" s="595"/>
      <c r="GF31" s="595"/>
      <c r="GG31" s="595"/>
      <c r="GH31" s="595"/>
      <c r="GI31" s="595"/>
      <c r="GJ31" s="595"/>
      <c r="GK31" s="595"/>
      <c r="GL31" s="595"/>
      <c r="GM31" s="595"/>
      <c r="GN31" s="595"/>
      <c r="GO31" s="595"/>
      <c r="GP31" s="595"/>
      <c r="GQ31" s="595"/>
      <c r="GR31" s="595"/>
      <c r="GS31" s="595"/>
      <c r="GT31" s="595"/>
      <c r="GU31" s="595"/>
      <c r="GV31" s="595"/>
      <c r="GW31" s="595"/>
      <c r="GX31" s="595"/>
      <c r="GY31" s="595"/>
      <c r="GZ31" s="595"/>
      <c r="HA31" s="595"/>
      <c r="HB31" s="595"/>
      <c r="HC31" s="595"/>
      <c r="HD31" s="595"/>
      <c r="HE31" s="595"/>
      <c r="HF31" s="595"/>
      <c r="HG31" s="595"/>
      <c r="HH31" s="595"/>
      <c r="HI31" s="595"/>
      <c r="HJ31" s="595"/>
      <c r="HK31" s="595"/>
      <c r="HL31" s="595"/>
      <c r="HM31" s="595"/>
      <c r="HN31" s="595"/>
      <c r="HO31" s="595"/>
      <c r="HP31" s="595"/>
      <c r="HQ31" s="595"/>
      <c r="HR31" s="595"/>
      <c r="HS31" s="595"/>
      <c r="HT31" s="595"/>
      <c r="HU31" s="595"/>
      <c r="HV31" s="595"/>
      <c r="HW31" s="595"/>
      <c r="HX31" s="595"/>
      <c r="HY31" s="595"/>
      <c r="HZ31" s="595"/>
      <c r="IA31" s="595"/>
      <c r="IB31" s="595"/>
      <c r="IC31" s="595"/>
      <c r="ID31" s="595"/>
      <c r="IE31" s="595"/>
      <c r="IF31" s="595"/>
      <c r="IG31" s="595"/>
      <c r="IH31" s="595"/>
      <c r="II31" s="595"/>
      <c r="IJ31" s="595"/>
      <c r="IK31" s="595"/>
      <c r="IL31" s="595"/>
      <c r="IM31" s="595"/>
      <c r="IN31" s="595"/>
      <c r="IO31" s="595"/>
      <c r="IP31" s="595"/>
      <c r="IQ31" s="595"/>
      <c r="IR31" s="595"/>
      <c r="IS31" s="595"/>
      <c r="IT31" s="595"/>
      <c r="IU31" s="595"/>
      <c r="IV31" s="595"/>
    </row>
    <row r="32" spans="1:256" ht="11.9" customHeight="1">
      <c r="A32" s="155" t="s">
        <v>51</v>
      </c>
      <c r="B32" s="23"/>
      <c r="C32" s="21">
        <v>6</v>
      </c>
      <c r="D32" s="36">
        <v>18</v>
      </c>
      <c r="E32" s="36" t="str">
        <f t="shared" si="5"/>
        <v>##</v>
      </c>
      <c r="F32" s="36">
        <v>2</v>
      </c>
      <c r="G32" s="22">
        <v>44</v>
      </c>
      <c r="H32" s="36" t="str">
        <f t="shared" si="6"/>
        <v>##</v>
      </c>
      <c r="I32" s="21">
        <f t="shared" si="4"/>
        <v>8</v>
      </c>
      <c r="J32" s="21">
        <f t="shared" si="4"/>
        <v>62</v>
      </c>
      <c r="K32" s="208" t="str">
        <f t="shared" si="7"/>
        <v>##</v>
      </c>
      <c r="L32" s="595"/>
      <c r="M32" s="595"/>
      <c r="N32" s="595"/>
      <c r="O32" s="595"/>
      <c r="P32" s="595"/>
      <c r="Q32" s="595"/>
      <c r="R32" s="595"/>
      <c r="S32" s="595"/>
      <c r="T32" s="595"/>
      <c r="U32" s="595"/>
      <c r="V32" s="595"/>
      <c r="W32" s="595"/>
      <c r="X32" s="595"/>
      <c r="Y32" s="595"/>
      <c r="Z32" s="595"/>
      <c r="AA32" s="595"/>
      <c r="AB32" s="595"/>
      <c r="AC32" s="595"/>
      <c r="AD32" s="595"/>
      <c r="AE32" s="595"/>
      <c r="AF32" s="595"/>
      <c r="AG32" s="595"/>
      <c r="AH32" s="595"/>
      <c r="AI32" s="595"/>
      <c r="AJ32" s="595"/>
      <c r="AK32" s="595"/>
      <c r="AL32" s="595"/>
      <c r="AM32" s="595"/>
      <c r="AN32" s="595"/>
      <c r="AO32" s="595"/>
      <c r="AP32" s="595"/>
      <c r="AQ32" s="595"/>
      <c r="AR32" s="595"/>
      <c r="AS32" s="595"/>
      <c r="AT32" s="595"/>
      <c r="AU32" s="595"/>
      <c r="AV32" s="595"/>
      <c r="AW32" s="595"/>
      <c r="AX32" s="595"/>
      <c r="AY32" s="595"/>
      <c r="AZ32" s="595"/>
      <c r="BA32" s="595"/>
      <c r="BB32" s="595"/>
      <c r="BC32" s="595"/>
      <c r="BD32" s="595"/>
      <c r="BE32" s="595"/>
      <c r="BF32" s="595"/>
      <c r="BG32" s="595"/>
      <c r="BH32" s="595"/>
      <c r="BI32" s="595"/>
      <c r="BJ32" s="595"/>
      <c r="BK32" s="595"/>
      <c r="BL32" s="595"/>
      <c r="BM32" s="595"/>
      <c r="BN32" s="595"/>
      <c r="BO32" s="595"/>
      <c r="BP32" s="595"/>
      <c r="BQ32" s="595"/>
      <c r="BR32" s="595"/>
      <c r="BS32" s="595"/>
      <c r="BT32" s="595"/>
      <c r="BU32" s="595"/>
      <c r="BV32" s="595"/>
      <c r="BW32" s="595"/>
      <c r="BX32" s="595"/>
      <c r="BY32" s="595"/>
      <c r="BZ32" s="595"/>
      <c r="CA32" s="595"/>
      <c r="CB32" s="595"/>
      <c r="CC32" s="595"/>
      <c r="CD32" s="595"/>
      <c r="CE32" s="595"/>
      <c r="CF32" s="595"/>
      <c r="CG32" s="595"/>
      <c r="CH32" s="595"/>
      <c r="CI32" s="595"/>
      <c r="CJ32" s="595"/>
      <c r="CK32" s="595"/>
      <c r="CL32" s="595"/>
      <c r="CM32" s="595"/>
      <c r="CN32" s="595"/>
      <c r="CO32" s="595"/>
      <c r="CP32" s="595"/>
      <c r="CQ32" s="595"/>
      <c r="CR32" s="595"/>
      <c r="CS32" s="595"/>
      <c r="CT32" s="595"/>
      <c r="CU32" s="595"/>
      <c r="CV32" s="595"/>
      <c r="CW32" s="595"/>
      <c r="CX32" s="595"/>
      <c r="CY32" s="595"/>
      <c r="CZ32" s="595"/>
      <c r="DA32" s="595"/>
      <c r="DB32" s="595"/>
      <c r="DC32" s="595"/>
      <c r="DD32" s="595"/>
      <c r="DE32" s="595"/>
      <c r="DF32" s="595"/>
      <c r="DG32" s="595"/>
      <c r="DH32" s="595"/>
      <c r="DI32" s="595"/>
      <c r="DJ32" s="595"/>
      <c r="DK32" s="595"/>
      <c r="DL32" s="595"/>
      <c r="DM32" s="595"/>
      <c r="DN32" s="595"/>
      <c r="DO32" s="595"/>
      <c r="DP32" s="595"/>
      <c r="DQ32" s="595"/>
      <c r="DR32" s="595"/>
      <c r="DS32" s="595"/>
      <c r="DT32" s="595"/>
      <c r="DU32" s="595"/>
      <c r="DV32" s="595"/>
      <c r="DW32" s="595"/>
      <c r="DX32" s="595"/>
      <c r="DY32" s="595"/>
      <c r="DZ32" s="595"/>
      <c r="EA32" s="595"/>
      <c r="EB32" s="595"/>
      <c r="EC32" s="595"/>
      <c r="ED32" s="595"/>
      <c r="EE32" s="595"/>
      <c r="EF32" s="595"/>
      <c r="EG32" s="595"/>
      <c r="EH32" s="595"/>
      <c r="EI32" s="595"/>
      <c r="EJ32" s="595"/>
      <c r="EK32" s="595"/>
      <c r="EL32" s="595"/>
      <c r="EM32" s="595"/>
      <c r="EN32" s="595"/>
      <c r="EO32" s="595"/>
      <c r="EP32" s="595"/>
      <c r="EQ32" s="595"/>
      <c r="ER32" s="595"/>
      <c r="ES32" s="595"/>
      <c r="ET32" s="595"/>
      <c r="EU32" s="595"/>
      <c r="EV32" s="595"/>
      <c r="EW32" s="595"/>
      <c r="EX32" s="595"/>
      <c r="EY32" s="595"/>
      <c r="EZ32" s="595"/>
      <c r="FA32" s="595"/>
      <c r="FB32" s="595"/>
      <c r="FC32" s="595"/>
      <c r="FD32" s="595"/>
      <c r="FE32" s="595"/>
      <c r="FF32" s="595"/>
      <c r="FG32" s="595"/>
      <c r="FH32" s="595"/>
      <c r="FI32" s="595"/>
      <c r="FJ32" s="595"/>
      <c r="FK32" s="595"/>
      <c r="FL32" s="595"/>
      <c r="FM32" s="595"/>
      <c r="FN32" s="595"/>
      <c r="FO32" s="595"/>
      <c r="FP32" s="595"/>
      <c r="FQ32" s="595"/>
      <c r="FR32" s="595"/>
      <c r="FS32" s="595"/>
      <c r="FT32" s="595"/>
      <c r="FU32" s="595"/>
      <c r="FV32" s="595"/>
      <c r="FW32" s="595"/>
      <c r="FX32" s="595"/>
      <c r="FY32" s="595"/>
      <c r="FZ32" s="595"/>
      <c r="GA32" s="595"/>
      <c r="GB32" s="595"/>
      <c r="GC32" s="595"/>
      <c r="GD32" s="595"/>
      <c r="GE32" s="595"/>
      <c r="GF32" s="595"/>
      <c r="GG32" s="595"/>
      <c r="GH32" s="595"/>
      <c r="GI32" s="595"/>
      <c r="GJ32" s="595"/>
      <c r="GK32" s="595"/>
      <c r="GL32" s="595"/>
      <c r="GM32" s="595"/>
      <c r="GN32" s="595"/>
      <c r="GO32" s="595"/>
      <c r="GP32" s="595"/>
      <c r="GQ32" s="595"/>
      <c r="GR32" s="595"/>
      <c r="GS32" s="595"/>
      <c r="GT32" s="595"/>
      <c r="GU32" s="595"/>
      <c r="GV32" s="595"/>
      <c r="GW32" s="595"/>
      <c r="GX32" s="595"/>
      <c r="GY32" s="595"/>
      <c r="GZ32" s="595"/>
      <c r="HA32" s="595"/>
      <c r="HB32" s="595"/>
      <c r="HC32" s="595"/>
      <c r="HD32" s="595"/>
      <c r="HE32" s="595"/>
      <c r="HF32" s="595"/>
      <c r="HG32" s="595"/>
      <c r="HH32" s="595"/>
      <c r="HI32" s="595"/>
      <c r="HJ32" s="595"/>
      <c r="HK32" s="595"/>
      <c r="HL32" s="595"/>
      <c r="HM32" s="595"/>
      <c r="HN32" s="595"/>
      <c r="HO32" s="595"/>
      <c r="HP32" s="595"/>
      <c r="HQ32" s="595"/>
      <c r="HR32" s="595"/>
      <c r="HS32" s="595"/>
      <c r="HT32" s="595"/>
      <c r="HU32" s="595"/>
      <c r="HV32" s="595"/>
      <c r="HW32" s="595"/>
      <c r="HX32" s="595"/>
      <c r="HY32" s="595"/>
      <c r="HZ32" s="595"/>
      <c r="IA32" s="595"/>
      <c r="IB32" s="595"/>
      <c r="IC32" s="595"/>
      <c r="ID32" s="595"/>
      <c r="IE32" s="595"/>
      <c r="IF32" s="595"/>
      <c r="IG32" s="595"/>
      <c r="IH32" s="595"/>
      <c r="II32" s="595"/>
      <c r="IJ32" s="595"/>
      <c r="IK32" s="595"/>
      <c r="IL32" s="595"/>
      <c r="IM32" s="595"/>
      <c r="IN32" s="595"/>
      <c r="IO32" s="595"/>
      <c r="IP32" s="595"/>
      <c r="IQ32" s="595"/>
      <c r="IR32" s="595"/>
      <c r="IS32" s="595"/>
      <c r="IT32" s="595"/>
      <c r="IU32" s="595"/>
      <c r="IV32" s="595"/>
    </row>
    <row r="33" spans="1:256" ht="11.9" customHeight="1">
      <c r="A33" s="155" t="s">
        <v>7</v>
      </c>
      <c r="B33" s="23"/>
      <c r="C33" s="36">
        <v>2</v>
      </c>
      <c r="D33" s="36">
        <v>1</v>
      </c>
      <c r="E33" s="36">
        <f t="shared" si="5"/>
        <v>-50</v>
      </c>
      <c r="F33" s="36">
        <v>40</v>
      </c>
      <c r="G33" s="22">
        <v>98</v>
      </c>
      <c r="H33" s="36">
        <f t="shared" si="6"/>
        <v>145.00000000000003</v>
      </c>
      <c r="I33" s="36">
        <f t="shared" si="4"/>
        <v>42</v>
      </c>
      <c r="J33" s="36">
        <f t="shared" si="4"/>
        <v>99</v>
      </c>
      <c r="K33" s="208">
        <f t="shared" si="7"/>
        <v>135.71428571428572</v>
      </c>
      <c r="L33" s="595"/>
      <c r="M33" s="595"/>
      <c r="N33" s="595"/>
      <c r="O33" s="595"/>
      <c r="P33" s="595"/>
      <c r="Q33" s="595"/>
      <c r="R33" s="595"/>
      <c r="S33" s="595"/>
      <c r="T33" s="595"/>
      <c r="U33" s="595"/>
      <c r="V33" s="595"/>
      <c r="W33" s="595"/>
      <c r="X33" s="595"/>
      <c r="Y33" s="595"/>
      <c r="Z33" s="595"/>
      <c r="AA33" s="595"/>
      <c r="AB33" s="595"/>
      <c r="AC33" s="595"/>
      <c r="AD33" s="595"/>
      <c r="AE33" s="595"/>
      <c r="AF33" s="595"/>
      <c r="AG33" s="595"/>
      <c r="AH33" s="595"/>
      <c r="AI33" s="595"/>
      <c r="AJ33" s="595"/>
      <c r="AK33" s="595"/>
      <c r="AL33" s="595"/>
      <c r="AM33" s="595"/>
      <c r="AN33" s="595"/>
      <c r="AO33" s="595"/>
      <c r="AP33" s="595"/>
      <c r="AQ33" s="595"/>
      <c r="AR33" s="595"/>
      <c r="AS33" s="595"/>
      <c r="AT33" s="595"/>
      <c r="AU33" s="595"/>
      <c r="AV33" s="595"/>
      <c r="AW33" s="595"/>
      <c r="AX33" s="595"/>
      <c r="AY33" s="595"/>
      <c r="AZ33" s="595"/>
      <c r="BA33" s="595"/>
      <c r="BB33" s="595"/>
      <c r="BC33" s="595"/>
      <c r="BD33" s="595"/>
      <c r="BE33" s="595"/>
      <c r="BF33" s="595"/>
      <c r="BG33" s="595"/>
      <c r="BH33" s="595"/>
      <c r="BI33" s="595"/>
      <c r="BJ33" s="595"/>
      <c r="BK33" s="595"/>
      <c r="BL33" s="595"/>
      <c r="BM33" s="595"/>
      <c r="BN33" s="595"/>
      <c r="BO33" s="595"/>
      <c r="BP33" s="595"/>
      <c r="BQ33" s="595"/>
      <c r="BR33" s="595"/>
      <c r="BS33" s="595"/>
      <c r="BT33" s="595"/>
      <c r="BU33" s="595"/>
      <c r="BV33" s="595"/>
      <c r="BW33" s="595"/>
      <c r="BX33" s="595"/>
      <c r="BY33" s="595"/>
      <c r="BZ33" s="595"/>
      <c r="CA33" s="595"/>
      <c r="CB33" s="595"/>
      <c r="CC33" s="595"/>
      <c r="CD33" s="595"/>
      <c r="CE33" s="595"/>
      <c r="CF33" s="595"/>
      <c r="CG33" s="595"/>
      <c r="CH33" s="595"/>
      <c r="CI33" s="595"/>
      <c r="CJ33" s="595"/>
      <c r="CK33" s="595"/>
      <c r="CL33" s="595"/>
      <c r="CM33" s="595"/>
      <c r="CN33" s="595"/>
      <c r="CO33" s="595"/>
      <c r="CP33" s="595"/>
      <c r="CQ33" s="595"/>
      <c r="CR33" s="595"/>
      <c r="CS33" s="595"/>
      <c r="CT33" s="595"/>
      <c r="CU33" s="595"/>
      <c r="CV33" s="595"/>
      <c r="CW33" s="595"/>
      <c r="CX33" s="595"/>
      <c r="CY33" s="595"/>
      <c r="CZ33" s="595"/>
      <c r="DA33" s="595"/>
      <c r="DB33" s="595"/>
      <c r="DC33" s="595"/>
      <c r="DD33" s="595"/>
      <c r="DE33" s="595"/>
      <c r="DF33" s="595"/>
      <c r="DG33" s="595"/>
      <c r="DH33" s="595"/>
      <c r="DI33" s="595"/>
      <c r="DJ33" s="595"/>
      <c r="DK33" s="595"/>
      <c r="DL33" s="595"/>
      <c r="DM33" s="595"/>
      <c r="DN33" s="595"/>
      <c r="DO33" s="595"/>
      <c r="DP33" s="595"/>
      <c r="DQ33" s="595"/>
      <c r="DR33" s="595"/>
      <c r="DS33" s="595"/>
      <c r="DT33" s="595"/>
      <c r="DU33" s="595"/>
      <c r="DV33" s="595"/>
      <c r="DW33" s="595"/>
      <c r="DX33" s="595"/>
      <c r="DY33" s="595"/>
      <c r="DZ33" s="595"/>
      <c r="EA33" s="595"/>
      <c r="EB33" s="595"/>
      <c r="EC33" s="595"/>
      <c r="ED33" s="595"/>
      <c r="EE33" s="595"/>
      <c r="EF33" s="595"/>
      <c r="EG33" s="595"/>
      <c r="EH33" s="595"/>
      <c r="EI33" s="595"/>
      <c r="EJ33" s="595"/>
      <c r="EK33" s="595"/>
      <c r="EL33" s="595"/>
      <c r="EM33" s="595"/>
      <c r="EN33" s="595"/>
      <c r="EO33" s="595"/>
      <c r="EP33" s="595"/>
      <c r="EQ33" s="595"/>
      <c r="ER33" s="595"/>
      <c r="ES33" s="595"/>
      <c r="ET33" s="595"/>
      <c r="EU33" s="595"/>
      <c r="EV33" s="595"/>
      <c r="EW33" s="595"/>
      <c r="EX33" s="595"/>
      <c r="EY33" s="595"/>
      <c r="EZ33" s="595"/>
      <c r="FA33" s="595"/>
      <c r="FB33" s="595"/>
      <c r="FC33" s="595"/>
      <c r="FD33" s="595"/>
      <c r="FE33" s="595"/>
      <c r="FF33" s="595"/>
      <c r="FG33" s="595"/>
      <c r="FH33" s="595"/>
      <c r="FI33" s="595"/>
      <c r="FJ33" s="595"/>
      <c r="FK33" s="595"/>
      <c r="FL33" s="595"/>
      <c r="FM33" s="595"/>
      <c r="FN33" s="595"/>
      <c r="FO33" s="595"/>
      <c r="FP33" s="595"/>
      <c r="FQ33" s="595"/>
      <c r="FR33" s="595"/>
      <c r="FS33" s="595"/>
      <c r="FT33" s="595"/>
      <c r="FU33" s="595"/>
      <c r="FV33" s="595"/>
      <c r="FW33" s="595"/>
      <c r="FX33" s="595"/>
      <c r="FY33" s="595"/>
      <c r="FZ33" s="595"/>
      <c r="GA33" s="595"/>
      <c r="GB33" s="595"/>
      <c r="GC33" s="595"/>
      <c r="GD33" s="595"/>
      <c r="GE33" s="595"/>
      <c r="GF33" s="595"/>
      <c r="GG33" s="595"/>
      <c r="GH33" s="595"/>
      <c r="GI33" s="595"/>
      <c r="GJ33" s="595"/>
      <c r="GK33" s="595"/>
      <c r="GL33" s="595"/>
      <c r="GM33" s="595"/>
      <c r="GN33" s="595"/>
      <c r="GO33" s="595"/>
      <c r="GP33" s="595"/>
      <c r="GQ33" s="595"/>
      <c r="GR33" s="595"/>
      <c r="GS33" s="595"/>
      <c r="GT33" s="595"/>
      <c r="GU33" s="595"/>
      <c r="GV33" s="595"/>
      <c r="GW33" s="595"/>
      <c r="GX33" s="595"/>
      <c r="GY33" s="595"/>
      <c r="GZ33" s="595"/>
      <c r="HA33" s="595"/>
      <c r="HB33" s="595"/>
      <c r="HC33" s="595"/>
      <c r="HD33" s="595"/>
      <c r="HE33" s="595"/>
      <c r="HF33" s="595"/>
      <c r="HG33" s="595"/>
      <c r="HH33" s="595"/>
      <c r="HI33" s="595"/>
      <c r="HJ33" s="595"/>
      <c r="HK33" s="595"/>
      <c r="HL33" s="595"/>
      <c r="HM33" s="595"/>
      <c r="HN33" s="595"/>
      <c r="HO33" s="595"/>
      <c r="HP33" s="595"/>
      <c r="HQ33" s="595"/>
      <c r="HR33" s="595"/>
      <c r="HS33" s="595"/>
      <c r="HT33" s="595"/>
      <c r="HU33" s="595"/>
      <c r="HV33" s="595"/>
      <c r="HW33" s="595"/>
      <c r="HX33" s="595"/>
      <c r="HY33" s="595"/>
      <c r="HZ33" s="595"/>
      <c r="IA33" s="595"/>
      <c r="IB33" s="595"/>
      <c r="IC33" s="595"/>
      <c r="ID33" s="595"/>
      <c r="IE33" s="595"/>
      <c r="IF33" s="595"/>
      <c r="IG33" s="595"/>
      <c r="IH33" s="595"/>
      <c r="II33" s="595"/>
      <c r="IJ33" s="595"/>
      <c r="IK33" s="595"/>
      <c r="IL33" s="595"/>
      <c r="IM33" s="595"/>
      <c r="IN33" s="595"/>
      <c r="IO33" s="595"/>
      <c r="IP33" s="595"/>
      <c r="IQ33" s="595"/>
      <c r="IR33" s="595"/>
      <c r="IS33" s="595"/>
      <c r="IT33" s="595"/>
      <c r="IU33" s="595"/>
      <c r="IV33" s="595"/>
    </row>
    <row r="34" spans="1:256" ht="11.9" customHeight="1">
      <c r="A34" s="155" t="s">
        <v>8</v>
      </c>
      <c r="B34" s="23"/>
      <c r="C34" s="21">
        <v>85</v>
      </c>
      <c r="D34" s="36">
        <v>40</v>
      </c>
      <c r="E34" s="36">
        <f t="shared" si="5"/>
        <v>-52.941176470588239</v>
      </c>
      <c r="F34" s="36">
        <v>290</v>
      </c>
      <c r="G34" s="22">
        <v>348</v>
      </c>
      <c r="H34" s="36">
        <f t="shared" si="6"/>
        <v>19.999999999999996</v>
      </c>
      <c r="I34" s="21">
        <f t="shared" si="4"/>
        <v>375</v>
      </c>
      <c r="J34" s="21">
        <f t="shared" si="4"/>
        <v>388</v>
      </c>
      <c r="K34" s="208">
        <f t="shared" si="7"/>
        <v>3.4666666666666623</v>
      </c>
      <c r="L34" s="595"/>
      <c r="M34" s="595"/>
      <c r="N34" s="595"/>
      <c r="O34" s="595"/>
      <c r="P34" s="595"/>
      <c r="Q34" s="595"/>
      <c r="R34" s="595"/>
      <c r="S34" s="595"/>
      <c r="T34" s="595"/>
      <c r="U34" s="595"/>
      <c r="V34" s="595"/>
      <c r="W34" s="595"/>
      <c r="X34" s="595"/>
      <c r="Y34" s="595"/>
      <c r="Z34" s="595"/>
      <c r="AA34" s="595"/>
      <c r="AB34" s="595"/>
      <c r="AC34" s="595"/>
      <c r="AD34" s="595"/>
      <c r="AE34" s="595"/>
      <c r="AF34" s="595"/>
      <c r="AG34" s="595"/>
      <c r="AH34" s="595"/>
      <c r="AI34" s="595"/>
      <c r="AJ34" s="595"/>
      <c r="AK34" s="595"/>
      <c r="AL34" s="595"/>
      <c r="AM34" s="595"/>
      <c r="AN34" s="595"/>
      <c r="AO34" s="595"/>
      <c r="AP34" s="595"/>
      <c r="AQ34" s="595"/>
      <c r="AR34" s="595"/>
      <c r="AS34" s="595"/>
      <c r="AT34" s="595"/>
      <c r="AU34" s="595"/>
      <c r="AV34" s="595"/>
      <c r="AW34" s="595"/>
      <c r="AX34" s="595"/>
      <c r="AY34" s="595"/>
      <c r="AZ34" s="595"/>
      <c r="BA34" s="595"/>
      <c r="BB34" s="595"/>
      <c r="BC34" s="595"/>
      <c r="BD34" s="595"/>
      <c r="BE34" s="595"/>
      <c r="BF34" s="595"/>
      <c r="BG34" s="595"/>
      <c r="BH34" s="595"/>
      <c r="BI34" s="595"/>
      <c r="BJ34" s="595"/>
      <c r="BK34" s="595"/>
      <c r="BL34" s="595"/>
      <c r="BM34" s="595"/>
      <c r="BN34" s="595"/>
      <c r="BO34" s="595"/>
      <c r="BP34" s="595"/>
      <c r="BQ34" s="595"/>
      <c r="BR34" s="595"/>
      <c r="BS34" s="595"/>
      <c r="BT34" s="595"/>
      <c r="BU34" s="595"/>
      <c r="BV34" s="595"/>
      <c r="BW34" s="595"/>
      <c r="BX34" s="595"/>
      <c r="BY34" s="595"/>
      <c r="BZ34" s="595"/>
      <c r="CA34" s="595"/>
      <c r="CB34" s="595"/>
      <c r="CC34" s="595"/>
      <c r="CD34" s="595"/>
      <c r="CE34" s="595"/>
      <c r="CF34" s="595"/>
      <c r="CG34" s="595"/>
      <c r="CH34" s="595"/>
      <c r="CI34" s="595"/>
      <c r="CJ34" s="595"/>
      <c r="CK34" s="595"/>
      <c r="CL34" s="595"/>
      <c r="CM34" s="595"/>
      <c r="CN34" s="595"/>
      <c r="CO34" s="595"/>
      <c r="CP34" s="595"/>
      <c r="CQ34" s="595"/>
      <c r="CR34" s="595"/>
      <c r="CS34" s="595"/>
      <c r="CT34" s="595"/>
      <c r="CU34" s="595"/>
      <c r="CV34" s="595"/>
      <c r="CW34" s="595"/>
      <c r="CX34" s="595"/>
      <c r="CY34" s="595"/>
      <c r="CZ34" s="595"/>
      <c r="DA34" s="595"/>
      <c r="DB34" s="595"/>
      <c r="DC34" s="595"/>
      <c r="DD34" s="595"/>
      <c r="DE34" s="595"/>
      <c r="DF34" s="595"/>
      <c r="DG34" s="595"/>
      <c r="DH34" s="595"/>
      <c r="DI34" s="595"/>
      <c r="DJ34" s="595"/>
      <c r="DK34" s="595"/>
      <c r="DL34" s="595"/>
      <c r="DM34" s="595"/>
      <c r="DN34" s="595"/>
      <c r="DO34" s="595"/>
      <c r="DP34" s="595"/>
      <c r="DQ34" s="595"/>
      <c r="DR34" s="595"/>
      <c r="DS34" s="595"/>
      <c r="DT34" s="595"/>
      <c r="DU34" s="595"/>
      <c r="DV34" s="595"/>
      <c r="DW34" s="595"/>
      <c r="DX34" s="595"/>
      <c r="DY34" s="595"/>
      <c r="DZ34" s="595"/>
      <c r="EA34" s="595"/>
      <c r="EB34" s="595"/>
      <c r="EC34" s="595"/>
      <c r="ED34" s="595"/>
      <c r="EE34" s="595"/>
      <c r="EF34" s="595"/>
      <c r="EG34" s="595"/>
      <c r="EH34" s="595"/>
      <c r="EI34" s="595"/>
      <c r="EJ34" s="595"/>
      <c r="EK34" s="595"/>
      <c r="EL34" s="595"/>
      <c r="EM34" s="595"/>
      <c r="EN34" s="595"/>
      <c r="EO34" s="595"/>
      <c r="EP34" s="595"/>
      <c r="EQ34" s="595"/>
      <c r="ER34" s="595"/>
      <c r="ES34" s="595"/>
      <c r="ET34" s="595"/>
      <c r="EU34" s="595"/>
      <c r="EV34" s="595"/>
      <c r="EW34" s="595"/>
      <c r="EX34" s="595"/>
      <c r="EY34" s="595"/>
      <c r="EZ34" s="595"/>
      <c r="FA34" s="595"/>
      <c r="FB34" s="595"/>
      <c r="FC34" s="595"/>
      <c r="FD34" s="595"/>
      <c r="FE34" s="595"/>
      <c r="FF34" s="595"/>
      <c r="FG34" s="595"/>
      <c r="FH34" s="595"/>
      <c r="FI34" s="595"/>
      <c r="FJ34" s="595"/>
      <c r="FK34" s="595"/>
      <c r="FL34" s="595"/>
      <c r="FM34" s="595"/>
      <c r="FN34" s="595"/>
      <c r="FO34" s="595"/>
      <c r="FP34" s="595"/>
      <c r="FQ34" s="595"/>
      <c r="FR34" s="595"/>
      <c r="FS34" s="595"/>
      <c r="FT34" s="595"/>
      <c r="FU34" s="595"/>
      <c r="FV34" s="595"/>
      <c r="FW34" s="595"/>
      <c r="FX34" s="595"/>
      <c r="FY34" s="595"/>
      <c r="FZ34" s="595"/>
      <c r="GA34" s="595"/>
      <c r="GB34" s="595"/>
      <c r="GC34" s="595"/>
      <c r="GD34" s="595"/>
      <c r="GE34" s="595"/>
      <c r="GF34" s="595"/>
      <c r="GG34" s="595"/>
      <c r="GH34" s="595"/>
      <c r="GI34" s="595"/>
      <c r="GJ34" s="595"/>
      <c r="GK34" s="595"/>
      <c r="GL34" s="595"/>
      <c r="GM34" s="595"/>
      <c r="GN34" s="595"/>
      <c r="GO34" s="595"/>
      <c r="GP34" s="595"/>
      <c r="GQ34" s="595"/>
      <c r="GR34" s="595"/>
      <c r="GS34" s="595"/>
      <c r="GT34" s="595"/>
      <c r="GU34" s="595"/>
      <c r="GV34" s="595"/>
      <c r="GW34" s="595"/>
      <c r="GX34" s="595"/>
      <c r="GY34" s="595"/>
      <c r="GZ34" s="595"/>
      <c r="HA34" s="595"/>
      <c r="HB34" s="595"/>
      <c r="HC34" s="595"/>
      <c r="HD34" s="595"/>
      <c r="HE34" s="595"/>
      <c r="HF34" s="595"/>
      <c r="HG34" s="595"/>
      <c r="HH34" s="595"/>
      <c r="HI34" s="595"/>
      <c r="HJ34" s="595"/>
      <c r="HK34" s="595"/>
      <c r="HL34" s="595"/>
      <c r="HM34" s="595"/>
      <c r="HN34" s="595"/>
      <c r="HO34" s="595"/>
      <c r="HP34" s="595"/>
      <c r="HQ34" s="595"/>
      <c r="HR34" s="595"/>
      <c r="HS34" s="595"/>
      <c r="HT34" s="595"/>
      <c r="HU34" s="595"/>
      <c r="HV34" s="595"/>
      <c r="HW34" s="595"/>
      <c r="HX34" s="595"/>
      <c r="HY34" s="595"/>
      <c r="HZ34" s="595"/>
      <c r="IA34" s="595"/>
      <c r="IB34" s="595"/>
      <c r="IC34" s="595"/>
      <c r="ID34" s="595"/>
      <c r="IE34" s="595"/>
      <c r="IF34" s="595"/>
      <c r="IG34" s="595"/>
      <c r="IH34" s="595"/>
      <c r="II34" s="595"/>
      <c r="IJ34" s="595"/>
      <c r="IK34" s="595"/>
      <c r="IL34" s="595"/>
      <c r="IM34" s="595"/>
      <c r="IN34" s="595"/>
      <c r="IO34" s="595"/>
      <c r="IP34" s="595"/>
      <c r="IQ34" s="595"/>
      <c r="IR34" s="595"/>
      <c r="IS34" s="595"/>
      <c r="IT34" s="595"/>
      <c r="IU34" s="595"/>
      <c r="IV34" s="595"/>
    </row>
    <row r="35" spans="1:256" ht="11.9" customHeight="1">
      <c r="A35" s="155" t="s">
        <v>9</v>
      </c>
      <c r="B35" s="23"/>
      <c r="C35" s="21">
        <v>20</v>
      </c>
      <c r="D35" s="36">
        <v>22</v>
      </c>
      <c r="E35" s="36">
        <f t="shared" si="5"/>
        <v>10.000000000000009</v>
      </c>
      <c r="F35" s="36">
        <v>7</v>
      </c>
      <c r="G35" s="22">
        <v>50</v>
      </c>
      <c r="H35" s="36" t="str">
        <f t="shared" si="6"/>
        <v>##</v>
      </c>
      <c r="I35" s="21">
        <f t="shared" si="4"/>
        <v>27</v>
      </c>
      <c r="J35" s="21">
        <f t="shared" si="4"/>
        <v>72</v>
      </c>
      <c r="K35" s="208">
        <f t="shared" si="7"/>
        <v>166.66666666666666</v>
      </c>
      <c r="L35" s="595"/>
      <c r="M35" s="595"/>
      <c r="N35" s="595"/>
      <c r="O35" s="595"/>
      <c r="P35" s="595"/>
      <c r="Q35" s="595"/>
      <c r="R35" s="595"/>
      <c r="S35" s="595"/>
      <c r="T35" s="595"/>
      <c r="U35" s="595"/>
      <c r="V35" s="595"/>
      <c r="W35" s="595"/>
      <c r="X35" s="595"/>
      <c r="Y35" s="595"/>
      <c r="Z35" s="595"/>
      <c r="AA35" s="595"/>
      <c r="AB35" s="595"/>
      <c r="AC35" s="595"/>
      <c r="AD35" s="595"/>
      <c r="AE35" s="595"/>
      <c r="AF35" s="595"/>
      <c r="AG35" s="595"/>
      <c r="AH35" s="595"/>
      <c r="AI35" s="595"/>
      <c r="AJ35" s="595"/>
      <c r="AK35" s="595"/>
      <c r="AL35" s="595"/>
      <c r="AM35" s="595"/>
      <c r="AN35" s="595"/>
      <c r="AO35" s="595"/>
      <c r="AP35" s="595"/>
      <c r="AQ35" s="595"/>
      <c r="AR35" s="595"/>
      <c r="AS35" s="595"/>
      <c r="AT35" s="595"/>
      <c r="AU35" s="595"/>
      <c r="AV35" s="595"/>
      <c r="AW35" s="595"/>
      <c r="AX35" s="595"/>
      <c r="AY35" s="595"/>
      <c r="AZ35" s="595"/>
      <c r="BA35" s="595"/>
      <c r="BB35" s="595"/>
      <c r="BC35" s="595"/>
      <c r="BD35" s="595"/>
      <c r="BE35" s="595"/>
      <c r="BF35" s="595"/>
      <c r="BG35" s="595"/>
      <c r="BH35" s="595"/>
      <c r="BI35" s="595"/>
      <c r="BJ35" s="595"/>
      <c r="BK35" s="595"/>
      <c r="BL35" s="595"/>
      <c r="BM35" s="595"/>
      <c r="BN35" s="595"/>
      <c r="BO35" s="595"/>
      <c r="BP35" s="595"/>
      <c r="BQ35" s="595"/>
      <c r="BR35" s="595"/>
      <c r="BS35" s="595"/>
      <c r="BT35" s="595"/>
      <c r="BU35" s="595"/>
      <c r="BV35" s="595"/>
      <c r="BW35" s="595"/>
      <c r="BX35" s="595"/>
      <c r="BY35" s="595"/>
      <c r="BZ35" s="595"/>
      <c r="CA35" s="595"/>
      <c r="CB35" s="595"/>
      <c r="CC35" s="595"/>
      <c r="CD35" s="595"/>
      <c r="CE35" s="595"/>
      <c r="CF35" s="595"/>
      <c r="CG35" s="595"/>
      <c r="CH35" s="595"/>
      <c r="CI35" s="595"/>
      <c r="CJ35" s="595"/>
      <c r="CK35" s="595"/>
      <c r="CL35" s="595"/>
      <c r="CM35" s="595"/>
      <c r="CN35" s="595"/>
      <c r="CO35" s="595"/>
      <c r="CP35" s="595"/>
      <c r="CQ35" s="595"/>
      <c r="CR35" s="595"/>
      <c r="CS35" s="595"/>
      <c r="CT35" s="595"/>
      <c r="CU35" s="595"/>
      <c r="CV35" s="595"/>
      <c r="CW35" s="595"/>
      <c r="CX35" s="595"/>
      <c r="CY35" s="595"/>
      <c r="CZ35" s="595"/>
      <c r="DA35" s="595"/>
      <c r="DB35" s="595"/>
      <c r="DC35" s="595"/>
      <c r="DD35" s="595"/>
      <c r="DE35" s="595"/>
      <c r="DF35" s="595"/>
      <c r="DG35" s="595"/>
      <c r="DH35" s="595"/>
      <c r="DI35" s="595"/>
      <c r="DJ35" s="595"/>
      <c r="DK35" s="595"/>
      <c r="DL35" s="595"/>
      <c r="DM35" s="595"/>
      <c r="DN35" s="595"/>
      <c r="DO35" s="595"/>
      <c r="DP35" s="595"/>
      <c r="DQ35" s="595"/>
      <c r="DR35" s="595"/>
      <c r="DS35" s="595"/>
      <c r="DT35" s="595"/>
      <c r="DU35" s="595"/>
      <c r="DV35" s="595"/>
      <c r="DW35" s="595"/>
      <c r="DX35" s="595"/>
      <c r="DY35" s="595"/>
      <c r="DZ35" s="595"/>
      <c r="EA35" s="595"/>
      <c r="EB35" s="595"/>
      <c r="EC35" s="595"/>
      <c r="ED35" s="595"/>
      <c r="EE35" s="595"/>
      <c r="EF35" s="595"/>
      <c r="EG35" s="595"/>
      <c r="EH35" s="595"/>
      <c r="EI35" s="595"/>
      <c r="EJ35" s="595"/>
      <c r="EK35" s="595"/>
      <c r="EL35" s="595"/>
      <c r="EM35" s="595"/>
      <c r="EN35" s="595"/>
      <c r="EO35" s="595"/>
      <c r="EP35" s="595"/>
      <c r="EQ35" s="595"/>
      <c r="ER35" s="595"/>
      <c r="ES35" s="595"/>
      <c r="ET35" s="595"/>
      <c r="EU35" s="595"/>
      <c r="EV35" s="595"/>
      <c r="EW35" s="595"/>
      <c r="EX35" s="595"/>
      <c r="EY35" s="595"/>
      <c r="EZ35" s="595"/>
      <c r="FA35" s="595"/>
      <c r="FB35" s="595"/>
      <c r="FC35" s="595"/>
      <c r="FD35" s="595"/>
      <c r="FE35" s="595"/>
      <c r="FF35" s="595"/>
      <c r="FG35" s="595"/>
      <c r="FH35" s="595"/>
      <c r="FI35" s="595"/>
      <c r="FJ35" s="595"/>
      <c r="FK35" s="595"/>
      <c r="FL35" s="595"/>
      <c r="FM35" s="595"/>
      <c r="FN35" s="595"/>
      <c r="FO35" s="595"/>
      <c r="FP35" s="595"/>
      <c r="FQ35" s="595"/>
      <c r="FR35" s="595"/>
      <c r="FS35" s="595"/>
      <c r="FT35" s="595"/>
      <c r="FU35" s="595"/>
      <c r="FV35" s="595"/>
      <c r="FW35" s="595"/>
      <c r="FX35" s="595"/>
      <c r="FY35" s="595"/>
      <c r="FZ35" s="595"/>
      <c r="GA35" s="595"/>
      <c r="GB35" s="595"/>
      <c r="GC35" s="595"/>
      <c r="GD35" s="595"/>
      <c r="GE35" s="595"/>
      <c r="GF35" s="595"/>
      <c r="GG35" s="595"/>
      <c r="GH35" s="595"/>
      <c r="GI35" s="595"/>
      <c r="GJ35" s="595"/>
      <c r="GK35" s="595"/>
      <c r="GL35" s="595"/>
      <c r="GM35" s="595"/>
      <c r="GN35" s="595"/>
      <c r="GO35" s="595"/>
      <c r="GP35" s="595"/>
      <c r="GQ35" s="595"/>
      <c r="GR35" s="595"/>
      <c r="GS35" s="595"/>
      <c r="GT35" s="595"/>
      <c r="GU35" s="595"/>
      <c r="GV35" s="595"/>
      <c r="GW35" s="595"/>
      <c r="GX35" s="595"/>
      <c r="GY35" s="595"/>
      <c r="GZ35" s="595"/>
      <c r="HA35" s="595"/>
      <c r="HB35" s="595"/>
      <c r="HC35" s="595"/>
      <c r="HD35" s="595"/>
      <c r="HE35" s="595"/>
      <c r="HF35" s="595"/>
      <c r="HG35" s="595"/>
      <c r="HH35" s="595"/>
      <c r="HI35" s="595"/>
      <c r="HJ35" s="595"/>
      <c r="HK35" s="595"/>
      <c r="HL35" s="595"/>
      <c r="HM35" s="595"/>
      <c r="HN35" s="595"/>
      <c r="HO35" s="595"/>
      <c r="HP35" s="595"/>
      <c r="HQ35" s="595"/>
      <c r="HR35" s="595"/>
      <c r="HS35" s="595"/>
      <c r="HT35" s="595"/>
      <c r="HU35" s="595"/>
      <c r="HV35" s="595"/>
      <c r="HW35" s="595"/>
      <c r="HX35" s="595"/>
      <c r="HY35" s="595"/>
      <c r="HZ35" s="595"/>
      <c r="IA35" s="595"/>
      <c r="IB35" s="595"/>
      <c r="IC35" s="595"/>
      <c r="ID35" s="595"/>
      <c r="IE35" s="595"/>
      <c r="IF35" s="595"/>
      <c r="IG35" s="595"/>
      <c r="IH35" s="595"/>
      <c r="II35" s="595"/>
      <c r="IJ35" s="595"/>
      <c r="IK35" s="595"/>
      <c r="IL35" s="595"/>
      <c r="IM35" s="595"/>
      <c r="IN35" s="595"/>
      <c r="IO35" s="595"/>
      <c r="IP35" s="595"/>
      <c r="IQ35" s="595"/>
      <c r="IR35" s="595"/>
      <c r="IS35" s="595"/>
      <c r="IT35" s="595"/>
      <c r="IU35" s="595"/>
      <c r="IV35" s="595"/>
    </row>
    <row r="36" spans="1:256" ht="11.9" customHeight="1">
      <c r="A36" s="155" t="s">
        <v>167</v>
      </c>
      <c r="B36" s="23"/>
      <c r="C36" s="36">
        <v>5</v>
      </c>
      <c r="D36" s="36">
        <v>2</v>
      </c>
      <c r="E36" s="36">
        <f t="shared" si="5"/>
        <v>-60</v>
      </c>
      <c r="F36" s="36">
        <v>2</v>
      </c>
      <c r="G36" s="22">
        <v>127</v>
      </c>
      <c r="H36" s="36" t="str">
        <f t="shared" si="6"/>
        <v>##</v>
      </c>
      <c r="I36" s="36">
        <f t="shared" si="4"/>
        <v>7</v>
      </c>
      <c r="J36" s="36">
        <f t="shared" si="4"/>
        <v>129</v>
      </c>
      <c r="K36" s="208" t="str">
        <f t="shared" si="7"/>
        <v>##</v>
      </c>
      <c r="L36" s="595"/>
      <c r="M36" s="595"/>
      <c r="N36" s="595"/>
      <c r="O36" s="595"/>
      <c r="P36" s="595"/>
      <c r="Q36" s="595"/>
      <c r="R36" s="595"/>
      <c r="S36" s="595"/>
      <c r="T36" s="595"/>
      <c r="U36" s="595"/>
      <c r="V36" s="595"/>
      <c r="W36" s="595"/>
      <c r="X36" s="595"/>
      <c r="Y36" s="595"/>
      <c r="Z36" s="595"/>
      <c r="AA36" s="595"/>
      <c r="AB36" s="595"/>
      <c r="AC36" s="595"/>
      <c r="AD36" s="595"/>
      <c r="AE36" s="595"/>
      <c r="AF36" s="595"/>
      <c r="AG36" s="595"/>
      <c r="AH36" s="595"/>
      <c r="AI36" s="595"/>
      <c r="AJ36" s="595"/>
      <c r="AK36" s="595"/>
      <c r="AL36" s="595"/>
      <c r="AM36" s="595"/>
      <c r="AN36" s="595"/>
      <c r="AO36" s="595"/>
      <c r="AP36" s="595"/>
      <c r="AQ36" s="595"/>
      <c r="AR36" s="595"/>
      <c r="AS36" s="595"/>
      <c r="AT36" s="595"/>
      <c r="AU36" s="595"/>
      <c r="AV36" s="595"/>
      <c r="AW36" s="595"/>
      <c r="AX36" s="595"/>
      <c r="AY36" s="595"/>
      <c r="AZ36" s="595"/>
      <c r="BA36" s="595"/>
      <c r="BB36" s="595"/>
      <c r="BC36" s="595"/>
      <c r="BD36" s="595"/>
      <c r="BE36" s="595"/>
      <c r="BF36" s="595"/>
      <c r="BG36" s="595"/>
      <c r="BH36" s="595"/>
      <c r="BI36" s="595"/>
      <c r="BJ36" s="595"/>
      <c r="BK36" s="595"/>
      <c r="BL36" s="595"/>
      <c r="BM36" s="595"/>
      <c r="BN36" s="595"/>
      <c r="BO36" s="595"/>
      <c r="BP36" s="595"/>
      <c r="BQ36" s="595"/>
      <c r="BR36" s="595"/>
      <c r="BS36" s="595"/>
      <c r="BT36" s="595"/>
      <c r="BU36" s="595"/>
      <c r="BV36" s="595"/>
      <c r="BW36" s="595"/>
      <c r="BX36" s="595"/>
      <c r="BY36" s="595"/>
      <c r="BZ36" s="595"/>
      <c r="CA36" s="595"/>
      <c r="CB36" s="595"/>
      <c r="CC36" s="595"/>
      <c r="CD36" s="595"/>
      <c r="CE36" s="595"/>
      <c r="CF36" s="595"/>
      <c r="CG36" s="595"/>
      <c r="CH36" s="595"/>
      <c r="CI36" s="595"/>
      <c r="CJ36" s="595"/>
      <c r="CK36" s="595"/>
      <c r="CL36" s="595"/>
      <c r="CM36" s="595"/>
      <c r="CN36" s="595"/>
      <c r="CO36" s="595"/>
      <c r="CP36" s="595"/>
      <c r="CQ36" s="595"/>
      <c r="CR36" s="595"/>
      <c r="CS36" s="595"/>
      <c r="CT36" s="595"/>
      <c r="CU36" s="595"/>
      <c r="CV36" s="595"/>
      <c r="CW36" s="595"/>
      <c r="CX36" s="595"/>
      <c r="CY36" s="595"/>
      <c r="CZ36" s="595"/>
      <c r="DA36" s="595"/>
      <c r="DB36" s="595"/>
      <c r="DC36" s="595"/>
      <c r="DD36" s="595"/>
      <c r="DE36" s="595"/>
      <c r="DF36" s="595"/>
      <c r="DG36" s="595"/>
      <c r="DH36" s="595"/>
      <c r="DI36" s="595"/>
      <c r="DJ36" s="595"/>
      <c r="DK36" s="595"/>
      <c r="DL36" s="595"/>
      <c r="DM36" s="595"/>
      <c r="DN36" s="595"/>
      <c r="DO36" s="595"/>
      <c r="DP36" s="595"/>
      <c r="DQ36" s="595"/>
      <c r="DR36" s="595"/>
      <c r="DS36" s="595"/>
      <c r="DT36" s="595"/>
      <c r="DU36" s="595"/>
      <c r="DV36" s="595"/>
      <c r="DW36" s="595"/>
      <c r="DX36" s="595"/>
      <c r="DY36" s="595"/>
      <c r="DZ36" s="595"/>
      <c r="EA36" s="595"/>
      <c r="EB36" s="595"/>
      <c r="EC36" s="595"/>
      <c r="ED36" s="595"/>
      <c r="EE36" s="595"/>
      <c r="EF36" s="595"/>
      <c r="EG36" s="595"/>
      <c r="EH36" s="595"/>
      <c r="EI36" s="595"/>
      <c r="EJ36" s="595"/>
      <c r="EK36" s="595"/>
      <c r="EL36" s="595"/>
      <c r="EM36" s="595"/>
      <c r="EN36" s="595"/>
      <c r="EO36" s="595"/>
      <c r="EP36" s="595"/>
      <c r="EQ36" s="595"/>
      <c r="ER36" s="595"/>
      <c r="ES36" s="595"/>
      <c r="ET36" s="595"/>
      <c r="EU36" s="595"/>
      <c r="EV36" s="595"/>
      <c r="EW36" s="595"/>
      <c r="EX36" s="595"/>
      <c r="EY36" s="595"/>
      <c r="EZ36" s="595"/>
      <c r="FA36" s="595"/>
      <c r="FB36" s="595"/>
      <c r="FC36" s="595"/>
      <c r="FD36" s="595"/>
      <c r="FE36" s="595"/>
      <c r="FF36" s="595"/>
      <c r="FG36" s="595"/>
      <c r="FH36" s="595"/>
      <c r="FI36" s="595"/>
      <c r="FJ36" s="595"/>
      <c r="FK36" s="595"/>
      <c r="FL36" s="595"/>
      <c r="FM36" s="595"/>
      <c r="FN36" s="595"/>
      <c r="FO36" s="595"/>
      <c r="FP36" s="595"/>
      <c r="FQ36" s="595"/>
      <c r="FR36" s="595"/>
      <c r="FS36" s="595"/>
      <c r="FT36" s="595"/>
      <c r="FU36" s="595"/>
      <c r="FV36" s="595"/>
      <c r="FW36" s="595"/>
      <c r="FX36" s="595"/>
      <c r="FY36" s="595"/>
      <c r="FZ36" s="595"/>
      <c r="GA36" s="595"/>
      <c r="GB36" s="595"/>
      <c r="GC36" s="595"/>
      <c r="GD36" s="595"/>
      <c r="GE36" s="595"/>
      <c r="GF36" s="595"/>
      <c r="GG36" s="595"/>
      <c r="GH36" s="595"/>
      <c r="GI36" s="595"/>
      <c r="GJ36" s="595"/>
      <c r="GK36" s="595"/>
      <c r="GL36" s="595"/>
      <c r="GM36" s="595"/>
      <c r="GN36" s="595"/>
      <c r="GO36" s="595"/>
      <c r="GP36" s="595"/>
      <c r="GQ36" s="595"/>
      <c r="GR36" s="595"/>
      <c r="GS36" s="595"/>
      <c r="GT36" s="595"/>
      <c r="GU36" s="595"/>
      <c r="GV36" s="595"/>
      <c r="GW36" s="595"/>
      <c r="GX36" s="595"/>
      <c r="GY36" s="595"/>
      <c r="GZ36" s="595"/>
      <c r="HA36" s="595"/>
      <c r="HB36" s="595"/>
      <c r="HC36" s="595"/>
      <c r="HD36" s="595"/>
      <c r="HE36" s="595"/>
      <c r="HF36" s="595"/>
      <c r="HG36" s="595"/>
      <c r="HH36" s="595"/>
      <c r="HI36" s="595"/>
      <c r="HJ36" s="595"/>
      <c r="HK36" s="595"/>
      <c r="HL36" s="595"/>
      <c r="HM36" s="595"/>
      <c r="HN36" s="595"/>
      <c r="HO36" s="595"/>
      <c r="HP36" s="595"/>
      <c r="HQ36" s="595"/>
      <c r="HR36" s="595"/>
      <c r="HS36" s="595"/>
      <c r="HT36" s="595"/>
      <c r="HU36" s="595"/>
      <c r="HV36" s="595"/>
      <c r="HW36" s="595"/>
      <c r="HX36" s="595"/>
      <c r="HY36" s="595"/>
      <c r="HZ36" s="595"/>
      <c r="IA36" s="595"/>
      <c r="IB36" s="595"/>
      <c r="IC36" s="595"/>
      <c r="ID36" s="595"/>
      <c r="IE36" s="595"/>
      <c r="IF36" s="595"/>
      <c r="IG36" s="595"/>
      <c r="IH36" s="595"/>
      <c r="II36" s="595"/>
      <c r="IJ36" s="595"/>
      <c r="IK36" s="595"/>
      <c r="IL36" s="595"/>
      <c r="IM36" s="595"/>
      <c r="IN36" s="595"/>
      <c r="IO36" s="595"/>
      <c r="IP36" s="595"/>
      <c r="IQ36" s="595"/>
      <c r="IR36" s="595"/>
      <c r="IS36" s="595"/>
      <c r="IT36" s="595"/>
      <c r="IU36" s="595"/>
      <c r="IV36" s="595"/>
    </row>
    <row r="37" spans="1:256" ht="11.9" customHeight="1">
      <c r="A37" s="155" t="s">
        <v>10</v>
      </c>
      <c r="B37" s="23"/>
      <c r="C37" s="21">
        <v>23</v>
      </c>
      <c r="D37" s="36">
        <v>29</v>
      </c>
      <c r="E37" s="36">
        <f t="shared" si="5"/>
        <v>26.086956521739136</v>
      </c>
      <c r="F37" s="36">
        <v>72</v>
      </c>
      <c r="G37" s="22">
        <v>97</v>
      </c>
      <c r="H37" s="36">
        <f t="shared" si="6"/>
        <v>34.722222222222229</v>
      </c>
      <c r="I37" s="21">
        <f t="shared" si="4"/>
        <v>95</v>
      </c>
      <c r="J37" s="21">
        <f t="shared" si="4"/>
        <v>126</v>
      </c>
      <c r="K37" s="208">
        <f t="shared" si="7"/>
        <v>32.631578947368411</v>
      </c>
      <c r="L37" s="595"/>
      <c r="M37" s="595"/>
      <c r="N37" s="595"/>
      <c r="O37" s="595"/>
      <c r="P37" s="595"/>
      <c r="Q37" s="595"/>
      <c r="R37" s="595"/>
      <c r="S37" s="595"/>
      <c r="T37" s="595"/>
      <c r="U37" s="595"/>
      <c r="V37" s="595"/>
      <c r="W37" s="595"/>
      <c r="X37" s="595"/>
      <c r="Y37" s="595"/>
      <c r="Z37" s="595"/>
      <c r="AA37" s="595"/>
      <c r="AB37" s="595"/>
      <c r="AC37" s="595"/>
      <c r="AD37" s="595"/>
      <c r="AE37" s="595"/>
      <c r="AF37" s="595"/>
      <c r="AG37" s="595"/>
      <c r="AH37" s="595"/>
      <c r="AI37" s="595"/>
      <c r="AJ37" s="595"/>
      <c r="AK37" s="595"/>
      <c r="AL37" s="595"/>
      <c r="AM37" s="595"/>
      <c r="AN37" s="595"/>
      <c r="AO37" s="595"/>
      <c r="AP37" s="595"/>
      <c r="AQ37" s="595"/>
      <c r="AR37" s="595"/>
      <c r="AS37" s="595"/>
      <c r="AT37" s="595"/>
      <c r="AU37" s="595"/>
      <c r="AV37" s="595"/>
      <c r="AW37" s="595"/>
      <c r="AX37" s="595"/>
      <c r="AY37" s="595"/>
      <c r="AZ37" s="595"/>
      <c r="BA37" s="595"/>
      <c r="BB37" s="595"/>
      <c r="BC37" s="595"/>
      <c r="BD37" s="595"/>
      <c r="BE37" s="595"/>
      <c r="BF37" s="595"/>
      <c r="BG37" s="595"/>
      <c r="BH37" s="595"/>
      <c r="BI37" s="595"/>
      <c r="BJ37" s="595"/>
      <c r="BK37" s="595"/>
      <c r="BL37" s="595"/>
      <c r="BM37" s="595"/>
      <c r="BN37" s="595"/>
      <c r="BO37" s="595"/>
      <c r="BP37" s="595"/>
      <c r="BQ37" s="595"/>
      <c r="BR37" s="595"/>
      <c r="BS37" s="595"/>
      <c r="BT37" s="595"/>
      <c r="BU37" s="595"/>
      <c r="BV37" s="595"/>
      <c r="BW37" s="595"/>
      <c r="BX37" s="595"/>
      <c r="BY37" s="595"/>
      <c r="BZ37" s="595"/>
      <c r="CA37" s="595"/>
      <c r="CB37" s="595"/>
      <c r="CC37" s="595"/>
      <c r="CD37" s="595"/>
      <c r="CE37" s="595"/>
      <c r="CF37" s="595"/>
      <c r="CG37" s="595"/>
      <c r="CH37" s="595"/>
      <c r="CI37" s="595"/>
      <c r="CJ37" s="595"/>
      <c r="CK37" s="595"/>
      <c r="CL37" s="595"/>
      <c r="CM37" s="595"/>
      <c r="CN37" s="595"/>
      <c r="CO37" s="595"/>
      <c r="CP37" s="595"/>
      <c r="CQ37" s="595"/>
      <c r="CR37" s="595"/>
      <c r="CS37" s="595"/>
      <c r="CT37" s="595"/>
      <c r="CU37" s="595"/>
      <c r="CV37" s="595"/>
      <c r="CW37" s="595"/>
      <c r="CX37" s="595"/>
      <c r="CY37" s="595"/>
      <c r="CZ37" s="595"/>
      <c r="DA37" s="595"/>
      <c r="DB37" s="595"/>
      <c r="DC37" s="595"/>
      <c r="DD37" s="595"/>
      <c r="DE37" s="595"/>
      <c r="DF37" s="595"/>
      <c r="DG37" s="595"/>
      <c r="DH37" s="595"/>
      <c r="DI37" s="595"/>
      <c r="DJ37" s="595"/>
      <c r="DK37" s="595"/>
      <c r="DL37" s="595"/>
      <c r="DM37" s="595"/>
      <c r="DN37" s="595"/>
      <c r="DO37" s="595"/>
      <c r="DP37" s="595"/>
      <c r="DQ37" s="595"/>
      <c r="DR37" s="595"/>
      <c r="DS37" s="595"/>
      <c r="DT37" s="595"/>
      <c r="DU37" s="595"/>
      <c r="DV37" s="595"/>
      <c r="DW37" s="595"/>
      <c r="DX37" s="595"/>
      <c r="DY37" s="595"/>
      <c r="DZ37" s="595"/>
      <c r="EA37" s="595"/>
      <c r="EB37" s="595"/>
      <c r="EC37" s="595"/>
      <c r="ED37" s="595"/>
      <c r="EE37" s="595"/>
      <c r="EF37" s="595"/>
      <c r="EG37" s="595"/>
      <c r="EH37" s="595"/>
      <c r="EI37" s="595"/>
      <c r="EJ37" s="595"/>
      <c r="EK37" s="595"/>
      <c r="EL37" s="595"/>
      <c r="EM37" s="595"/>
      <c r="EN37" s="595"/>
      <c r="EO37" s="595"/>
      <c r="EP37" s="595"/>
      <c r="EQ37" s="595"/>
      <c r="ER37" s="595"/>
      <c r="ES37" s="595"/>
      <c r="ET37" s="595"/>
      <c r="EU37" s="595"/>
      <c r="EV37" s="595"/>
      <c r="EW37" s="595"/>
      <c r="EX37" s="595"/>
      <c r="EY37" s="595"/>
      <c r="EZ37" s="595"/>
      <c r="FA37" s="595"/>
      <c r="FB37" s="595"/>
      <c r="FC37" s="595"/>
      <c r="FD37" s="595"/>
      <c r="FE37" s="595"/>
      <c r="FF37" s="595"/>
      <c r="FG37" s="595"/>
      <c r="FH37" s="595"/>
      <c r="FI37" s="595"/>
      <c r="FJ37" s="595"/>
      <c r="FK37" s="595"/>
      <c r="FL37" s="595"/>
      <c r="FM37" s="595"/>
      <c r="FN37" s="595"/>
      <c r="FO37" s="595"/>
      <c r="FP37" s="595"/>
      <c r="FQ37" s="595"/>
      <c r="FR37" s="595"/>
      <c r="FS37" s="595"/>
      <c r="FT37" s="595"/>
      <c r="FU37" s="595"/>
      <c r="FV37" s="595"/>
      <c r="FW37" s="595"/>
      <c r="FX37" s="595"/>
      <c r="FY37" s="595"/>
      <c r="FZ37" s="595"/>
      <c r="GA37" s="595"/>
      <c r="GB37" s="595"/>
      <c r="GC37" s="595"/>
      <c r="GD37" s="595"/>
      <c r="GE37" s="595"/>
      <c r="GF37" s="595"/>
      <c r="GG37" s="595"/>
      <c r="GH37" s="595"/>
      <c r="GI37" s="595"/>
      <c r="GJ37" s="595"/>
      <c r="GK37" s="595"/>
      <c r="GL37" s="595"/>
      <c r="GM37" s="595"/>
      <c r="GN37" s="595"/>
      <c r="GO37" s="595"/>
      <c r="GP37" s="595"/>
      <c r="GQ37" s="595"/>
      <c r="GR37" s="595"/>
      <c r="GS37" s="595"/>
      <c r="GT37" s="595"/>
      <c r="GU37" s="595"/>
      <c r="GV37" s="595"/>
      <c r="GW37" s="595"/>
      <c r="GX37" s="595"/>
      <c r="GY37" s="595"/>
      <c r="GZ37" s="595"/>
      <c r="HA37" s="595"/>
      <c r="HB37" s="595"/>
      <c r="HC37" s="595"/>
      <c r="HD37" s="595"/>
      <c r="HE37" s="595"/>
      <c r="HF37" s="595"/>
      <c r="HG37" s="595"/>
      <c r="HH37" s="595"/>
      <c r="HI37" s="595"/>
      <c r="HJ37" s="595"/>
      <c r="HK37" s="595"/>
      <c r="HL37" s="595"/>
      <c r="HM37" s="595"/>
      <c r="HN37" s="595"/>
      <c r="HO37" s="595"/>
      <c r="HP37" s="595"/>
      <c r="HQ37" s="595"/>
      <c r="HR37" s="595"/>
      <c r="HS37" s="595"/>
      <c r="HT37" s="595"/>
      <c r="HU37" s="595"/>
      <c r="HV37" s="595"/>
      <c r="HW37" s="595"/>
      <c r="HX37" s="595"/>
      <c r="HY37" s="595"/>
      <c r="HZ37" s="595"/>
      <c r="IA37" s="595"/>
      <c r="IB37" s="595"/>
      <c r="IC37" s="595"/>
      <c r="ID37" s="595"/>
      <c r="IE37" s="595"/>
      <c r="IF37" s="595"/>
      <c r="IG37" s="595"/>
      <c r="IH37" s="595"/>
      <c r="II37" s="595"/>
      <c r="IJ37" s="595"/>
      <c r="IK37" s="595"/>
      <c r="IL37" s="595"/>
      <c r="IM37" s="595"/>
      <c r="IN37" s="595"/>
      <c r="IO37" s="595"/>
      <c r="IP37" s="595"/>
      <c r="IQ37" s="595"/>
      <c r="IR37" s="595"/>
      <c r="IS37" s="595"/>
      <c r="IT37" s="595"/>
      <c r="IU37" s="595"/>
      <c r="IV37" s="595"/>
    </row>
    <row r="38" spans="1:256" ht="11.9" customHeight="1">
      <c r="A38" s="155" t="s">
        <v>11</v>
      </c>
      <c r="B38" s="23"/>
      <c r="C38" s="36">
        <v>2</v>
      </c>
      <c r="D38" s="36">
        <v>16</v>
      </c>
      <c r="E38" s="36" t="str">
        <f t="shared" si="5"/>
        <v>##</v>
      </c>
      <c r="F38" s="36">
        <v>3</v>
      </c>
      <c r="G38" s="22">
        <v>37</v>
      </c>
      <c r="H38" s="36" t="str">
        <f t="shared" si="6"/>
        <v>##</v>
      </c>
      <c r="I38" s="36">
        <f t="shared" si="4"/>
        <v>5</v>
      </c>
      <c r="J38" s="36">
        <f t="shared" si="4"/>
        <v>53</v>
      </c>
      <c r="K38" s="208" t="str">
        <f t="shared" si="7"/>
        <v>##</v>
      </c>
      <c r="L38" s="595"/>
      <c r="M38" s="595"/>
      <c r="N38" s="595"/>
      <c r="O38" s="595"/>
      <c r="P38" s="595"/>
      <c r="Q38" s="595"/>
      <c r="R38" s="595"/>
      <c r="S38" s="595"/>
      <c r="T38" s="595"/>
      <c r="U38" s="595"/>
      <c r="V38" s="595"/>
      <c r="W38" s="595"/>
      <c r="X38" s="595"/>
      <c r="Y38" s="595"/>
      <c r="Z38" s="595"/>
      <c r="AA38" s="595"/>
      <c r="AB38" s="595"/>
      <c r="AC38" s="595"/>
      <c r="AD38" s="595"/>
      <c r="AE38" s="595"/>
      <c r="AF38" s="595"/>
      <c r="AG38" s="595"/>
      <c r="AH38" s="595"/>
      <c r="AI38" s="595"/>
      <c r="AJ38" s="595"/>
      <c r="AK38" s="595"/>
      <c r="AL38" s="595"/>
      <c r="AM38" s="595"/>
      <c r="AN38" s="595"/>
      <c r="AO38" s="595"/>
      <c r="AP38" s="595"/>
      <c r="AQ38" s="595"/>
      <c r="AR38" s="595"/>
      <c r="AS38" s="595"/>
      <c r="AT38" s="595"/>
      <c r="AU38" s="595"/>
      <c r="AV38" s="595"/>
      <c r="AW38" s="595"/>
      <c r="AX38" s="595"/>
      <c r="AY38" s="595"/>
      <c r="AZ38" s="595"/>
      <c r="BA38" s="595"/>
      <c r="BB38" s="595"/>
      <c r="BC38" s="595"/>
      <c r="BD38" s="595"/>
      <c r="BE38" s="595"/>
      <c r="BF38" s="595"/>
      <c r="BG38" s="595"/>
      <c r="BH38" s="595"/>
      <c r="BI38" s="595"/>
      <c r="BJ38" s="595"/>
      <c r="BK38" s="595"/>
      <c r="BL38" s="595"/>
      <c r="BM38" s="595"/>
      <c r="BN38" s="595"/>
      <c r="BO38" s="595"/>
      <c r="BP38" s="595"/>
      <c r="BQ38" s="595"/>
      <c r="BR38" s="595"/>
      <c r="BS38" s="595"/>
      <c r="BT38" s="595"/>
      <c r="BU38" s="595"/>
      <c r="BV38" s="595"/>
      <c r="BW38" s="595"/>
      <c r="BX38" s="595"/>
      <c r="BY38" s="595"/>
      <c r="BZ38" s="595"/>
      <c r="CA38" s="595"/>
      <c r="CB38" s="595"/>
      <c r="CC38" s="595"/>
      <c r="CD38" s="595"/>
      <c r="CE38" s="595"/>
      <c r="CF38" s="595"/>
      <c r="CG38" s="595"/>
      <c r="CH38" s="595"/>
      <c r="CI38" s="595"/>
      <c r="CJ38" s="595"/>
      <c r="CK38" s="595"/>
      <c r="CL38" s="595"/>
      <c r="CM38" s="595"/>
      <c r="CN38" s="595"/>
      <c r="CO38" s="595"/>
      <c r="CP38" s="595"/>
      <c r="CQ38" s="595"/>
      <c r="CR38" s="595"/>
      <c r="CS38" s="595"/>
      <c r="CT38" s="595"/>
      <c r="CU38" s="595"/>
      <c r="CV38" s="595"/>
      <c r="CW38" s="595"/>
      <c r="CX38" s="595"/>
      <c r="CY38" s="595"/>
      <c r="CZ38" s="595"/>
      <c r="DA38" s="595"/>
      <c r="DB38" s="595"/>
      <c r="DC38" s="595"/>
      <c r="DD38" s="595"/>
      <c r="DE38" s="595"/>
      <c r="DF38" s="595"/>
      <c r="DG38" s="595"/>
      <c r="DH38" s="595"/>
      <c r="DI38" s="595"/>
      <c r="DJ38" s="595"/>
      <c r="DK38" s="595"/>
      <c r="DL38" s="595"/>
      <c r="DM38" s="595"/>
      <c r="DN38" s="595"/>
      <c r="DO38" s="595"/>
      <c r="DP38" s="595"/>
      <c r="DQ38" s="595"/>
      <c r="DR38" s="595"/>
      <c r="DS38" s="595"/>
      <c r="DT38" s="595"/>
      <c r="DU38" s="595"/>
      <c r="DV38" s="595"/>
      <c r="DW38" s="595"/>
      <c r="DX38" s="595"/>
      <c r="DY38" s="595"/>
      <c r="DZ38" s="595"/>
      <c r="EA38" s="595"/>
      <c r="EB38" s="595"/>
      <c r="EC38" s="595"/>
      <c r="ED38" s="595"/>
      <c r="EE38" s="595"/>
      <c r="EF38" s="595"/>
      <c r="EG38" s="595"/>
      <c r="EH38" s="595"/>
      <c r="EI38" s="595"/>
      <c r="EJ38" s="595"/>
      <c r="EK38" s="595"/>
      <c r="EL38" s="595"/>
      <c r="EM38" s="595"/>
      <c r="EN38" s="595"/>
      <c r="EO38" s="595"/>
      <c r="EP38" s="595"/>
      <c r="EQ38" s="595"/>
      <c r="ER38" s="595"/>
      <c r="ES38" s="595"/>
      <c r="ET38" s="595"/>
      <c r="EU38" s="595"/>
      <c r="EV38" s="595"/>
      <c r="EW38" s="595"/>
      <c r="EX38" s="595"/>
      <c r="EY38" s="595"/>
      <c r="EZ38" s="595"/>
      <c r="FA38" s="595"/>
      <c r="FB38" s="595"/>
      <c r="FC38" s="595"/>
      <c r="FD38" s="595"/>
      <c r="FE38" s="595"/>
      <c r="FF38" s="595"/>
      <c r="FG38" s="595"/>
      <c r="FH38" s="595"/>
      <c r="FI38" s="595"/>
      <c r="FJ38" s="595"/>
      <c r="FK38" s="595"/>
      <c r="FL38" s="595"/>
      <c r="FM38" s="595"/>
      <c r="FN38" s="595"/>
      <c r="FO38" s="595"/>
      <c r="FP38" s="595"/>
      <c r="FQ38" s="595"/>
      <c r="FR38" s="595"/>
      <c r="FS38" s="595"/>
      <c r="FT38" s="595"/>
      <c r="FU38" s="595"/>
      <c r="FV38" s="595"/>
      <c r="FW38" s="595"/>
      <c r="FX38" s="595"/>
      <c r="FY38" s="595"/>
      <c r="FZ38" s="595"/>
      <c r="GA38" s="595"/>
      <c r="GB38" s="595"/>
      <c r="GC38" s="595"/>
      <c r="GD38" s="595"/>
      <c r="GE38" s="595"/>
      <c r="GF38" s="595"/>
      <c r="GG38" s="595"/>
      <c r="GH38" s="595"/>
      <c r="GI38" s="595"/>
      <c r="GJ38" s="595"/>
      <c r="GK38" s="595"/>
      <c r="GL38" s="595"/>
      <c r="GM38" s="595"/>
      <c r="GN38" s="595"/>
      <c r="GO38" s="595"/>
      <c r="GP38" s="595"/>
      <c r="GQ38" s="595"/>
      <c r="GR38" s="595"/>
      <c r="GS38" s="595"/>
      <c r="GT38" s="595"/>
      <c r="GU38" s="595"/>
      <c r="GV38" s="595"/>
      <c r="GW38" s="595"/>
      <c r="GX38" s="595"/>
      <c r="GY38" s="595"/>
      <c r="GZ38" s="595"/>
      <c r="HA38" s="595"/>
      <c r="HB38" s="595"/>
      <c r="HC38" s="595"/>
      <c r="HD38" s="595"/>
      <c r="HE38" s="595"/>
      <c r="HF38" s="595"/>
      <c r="HG38" s="595"/>
      <c r="HH38" s="595"/>
      <c r="HI38" s="595"/>
      <c r="HJ38" s="595"/>
      <c r="HK38" s="595"/>
      <c r="HL38" s="595"/>
      <c r="HM38" s="595"/>
      <c r="HN38" s="595"/>
      <c r="HO38" s="595"/>
      <c r="HP38" s="595"/>
      <c r="HQ38" s="595"/>
      <c r="HR38" s="595"/>
      <c r="HS38" s="595"/>
      <c r="HT38" s="595"/>
      <c r="HU38" s="595"/>
      <c r="HV38" s="595"/>
      <c r="HW38" s="595"/>
      <c r="HX38" s="595"/>
      <c r="HY38" s="595"/>
      <c r="HZ38" s="595"/>
      <c r="IA38" s="595"/>
      <c r="IB38" s="595"/>
      <c r="IC38" s="595"/>
      <c r="ID38" s="595"/>
      <c r="IE38" s="595"/>
      <c r="IF38" s="595"/>
      <c r="IG38" s="595"/>
      <c r="IH38" s="595"/>
      <c r="II38" s="595"/>
      <c r="IJ38" s="595"/>
      <c r="IK38" s="595"/>
      <c r="IL38" s="595"/>
      <c r="IM38" s="595"/>
      <c r="IN38" s="595"/>
      <c r="IO38" s="595"/>
      <c r="IP38" s="595"/>
      <c r="IQ38" s="595"/>
      <c r="IR38" s="595"/>
      <c r="IS38" s="595"/>
      <c r="IT38" s="595"/>
      <c r="IU38" s="595"/>
      <c r="IV38" s="595"/>
    </row>
    <row r="39" spans="1:256" ht="34.5" customHeight="1">
      <c r="A39" s="552" t="s">
        <v>52</v>
      </c>
      <c r="B39" s="386"/>
      <c r="C39" s="21">
        <v>29</v>
      </c>
      <c r="D39" s="36">
        <v>94</v>
      </c>
      <c r="E39" s="36" t="str">
        <f t="shared" si="5"/>
        <v>##</v>
      </c>
      <c r="F39" s="36">
        <v>1230</v>
      </c>
      <c r="G39" s="22">
        <v>18</v>
      </c>
      <c r="H39" s="36">
        <f t="shared" si="6"/>
        <v>-98.536585365853654</v>
      </c>
      <c r="I39" s="21">
        <f t="shared" si="4"/>
        <v>1259</v>
      </c>
      <c r="J39" s="21">
        <f t="shared" si="4"/>
        <v>112</v>
      </c>
      <c r="K39" s="208">
        <f t="shared" si="7"/>
        <v>-91.104050833995231</v>
      </c>
      <c r="L39" s="595"/>
      <c r="M39" s="595"/>
      <c r="N39" s="595"/>
      <c r="O39" s="595"/>
      <c r="P39" s="595"/>
      <c r="Q39" s="595"/>
      <c r="R39" s="595"/>
      <c r="S39" s="595"/>
      <c r="T39" s="595"/>
      <c r="U39" s="595"/>
      <c r="V39" s="595"/>
      <c r="W39" s="595"/>
      <c r="X39" s="595"/>
      <c r="Y39" s="595"/>
      <c r="Z39" s="595"/>
      <c r="AA39" s="595"/>
      <c r="AB39" s="595"/>
      <c r="AC39" s="595"/>
      <c r="AD39" s="595"/>
      <c r="AE39" s="595"/>
      <c r="AF39" s="595"/>
      <c r="AG39" s="595"/>
      <c r="AH39" s="595"/>
      <c r="AI39" s="595"/>
      <c r="AJ39" s="595"/>
      <c r="AK39" s="595"/>
      <c r="AL39" s="595"/>
      <c r="AM39" s="595"/>
      <c r="AN39" s="595"/>
      <c r="AO39" s="595"/>
      <c r="AP39" s="595"/>
      <c r="AQ39" s="595"/>
      <c r="AR39" s="595"/>
      <c r="AS39" s="595"/>
      <c r="AT39" s="595"/>
      <c r="AU39" s="595"/>
      <c r="AV39" s="595"/>
      <c r="AW39" s="595"/>
      <c r="AX39" s="595"/>
      <c r="AY39" s="595"/>
      <c r="AZ39" s="595"/>
      <c r="BA39" s="595"/>
      <c r="BB39" s="595"/>
      <c r="BC39" s="595"/>
      <c r="BD39" s="595"/>
      <c r="BE39" s="595"/>
      <c r="BF39" s="595"/>
      <c r="BG39" s="595"/>
      <c r="BH39" s="595"/>
      <c r="BI39" s="595"/>
      <c r="BJ39" s="595"/>
      <c r="BK39" s="595"/>
      <c r="BL39" s="595"/>
      <c r="BM39" s="595"/>
      <c r="BN39" s="595"/>
      <c r="BO39" s="595"/>
      <c r="BP39" s="595"/>
      <c r="BQ39" s="595"/>
      <c r="BR39" s="595"/>
      <c r="BS39" s="595"/>
      <c r="BT39" s="595"/>
      <c r="BU39" s="595"/>
      <c r="BV39" s="595"/>
      <c r="BW39" s="595"/>
      <c r="BX39" s="595"/>
      <c r="BY39" s="595"/>
      <c r="BZ39" s="595"/>
      <c r="CA39" s="595"/>
      <c r="CB39" s="595"/>
      <c r="CC39" s="595"/>
      <c r="CD39" s="595"/>
      <c r="CE39" s="595"/>
      <c r="CF39" s="595"/>
      <c r="CG39" s="595"/>
      <c r="CH39" s="595"/>
      <c r="CI39" s="595"/>
      <c r="CJ39" s="595"/>
      <c r="CK39" s="595"/>
      <c r="CL39" s="595"/>
      <c r="CM39" s="595"/>
      <c r="CN39" s="595"/>
      <c r="CO39" s="595"/>
      <c r="CP39" s="595"/>
      <c r="CQ39" s="595"/>
      <c r="CR39" s="595"/>
      <c r="CS39" s="595"/>
      <c r="CT39" s="595"/>
      <c r="CU39" s="595"/>
      <c r="CV39" s="595"/>
      <c r="CW39" s="595"/>
      <c r="CX39" s="595"/>
      <c r="CY39" s="595"/>
      <c r="CZ39" s="595"/>
      <c r="DA39" s="595"/>
      <c r="DB39" s="595"/>
      <c r="DC39" s="595"/>
      <c r="DD39" s="595"/>
      <c r="DE39" s="595"/>
      <c r="DF39" s="595"/>
      <c r="DG39" s="595"/>
      <c r="DH39" s="595"/>
      <c r="DI39" s="595"/>
      <c r="DJ39" s="595"/>
      <c r="DK39" s="595"/>
      <c r="DL39" s="595"/>
      <c r="DM39" s="595"/>
      <c r="DN39" s="595"/>
      <c r="DO39" s="595"/>
      <c r="DP39" s="595"/>
      <c r="DQ39" s="595"/>
      <c r="DR39" s="595"/>
      <c r="DS39" s="595"/>
      <c r="DT39" s="595"/>
      <c r="DU39" s="595"/>
      <c r="DV39" s="595"/>
      <c r="DW39" s="595"/>
      <c r="DX39" s="595"/>
      <c r="DY39" s="595"/>
      <c r="DZ39" s="595"/>
      <c r="EA39" s="595"/>
      <c r="EB39" s="595"/>
      <c r="EC39" s="595"/>
      <c r="ED39" s="595"/>
      <c r="EE39" s="595"/>
      <c r="EF39" s="595"/>
      <c r="EG39" s="595"/>
      <c r="EH39" s="595"/>
      <c r="EI39" s="595"/>
      <c r="EJ39" s="595"/>
      <c r="EK39" s="595"/>
      <c r="EL39" s="595"/>
      <c r="EM39" s="595"/>
      <c r="EN39" s="595"/>
      <c r="EO39" s="595"/>
      <c r="EP39" s="595"/>
      <c r="EQ39" s="595"/>
      <c r="ER39" s="595"/>
      <c r="ES39" s="595"/>
      <c r="ET39" s="595"/>
      <c r="EU39" s="595"/>
      <c r="EV39" s="595"/>
      <c r="EW39" s="595"/>
      <c r="EX39" s="595"/>
      <c r="EY39" s="595"/>
      <c r="EZ39" s="595"/>
      <c r="FA39" s="595"/>
      <c r="FB39" s="595"/>
      <c r="FC39" s="595"/>
      <c r="FD39" s="595"/>
      <c r="FE39" s="595"/>
      <c r="FF39" s="595"/>
      <c r="FG39" s="595"/>
      <c r="FH39" s="595"/>
      <c r="FI39" s="595"/>
      <c r="FJ39" s="595"/>
      <c r="FK39" s="595"/>
      <c r="FL39" s="595"/>
      <c r="FM39" s="595"/>
      <c r="FN39" s="595"/>
      <c r="FO39" s="595"/>
      <c r="FP39" s="595"/>
      <c r="FQ39" s="595"/>
      <c r="FR39" s="595"/>
      <c r="FS39" s="595"/>
      <c r="FT39" s="595"/>
      <c r="FU39" s="595"/>
      <c r="FV39" s="595"/>
      <c r="FW39" s="595"/>
      <c r="FX39" s="595"/>
      <c r="FY39" s="595"/>
      <c r="FZ39" s="595"/>
      <c r="GA39" s="595"/>
      <c r="GB39" s="595"/>
      <c r="GC39" s="595"/>
      <c r="GD39" s="595"/>
      <c r="GE39" s="595"/>
      <c r="GF39" s="595"/>
      <c r="GG39" s="595"/>
      <c r="GH39" s="595"/>
      <c r="GI39" s="595"/>
      <c r="GJ39" s="595"/>
      <c r="GK39" s="595"/>
      <c r="GL39" s="595"/>
      <c r="GM39" s="595"/>
      <c r="GN39" s="595"/>
      <c r="GO39" s="595"/>
      <c r="GP39" s="595"/>
      <c r="GQ39" s="595"/>
      <c r="GR39" s="595"/>
      <c r="GS39" s="595"/>
      <c r="GT39" s="595"/>
      <c r="GU39" s="595"/>
      <c r="GV39" s="595"/>
      <c r="GW39" s="595"/>
      <c r="GX39" s="595"/>
      <c r="GY39" s="595"/>
      <c r="GZ39" s="595"/>
      <c r="HA39" s="595"/>
      <c r="HB39" s="595"/>
      <c r="HC39" s="595"/>
      <c r="HD39" s="595"/>
      <c r="HE39" s="595"/>
      <c r="HF39" s="595"/>
      <c r="HG39" s="595"/>
      <c r="HH39" s="595"/>
      <c r="HI39" s="595"/>
      <c r="HJ39" s="595"/>
      <c r="HK39" s="595"/>
      <c r="HL39" s="595"/>
      <c r="HM39" s="595"/>
      <c r="HN39" s="595"/>
      <c r="HO39" s="595"/>
      <c r="HP39" s="595"/>
      <c r="HQ39" s="595"/>
      <c r="HR39" s="595"/>
      <c r="HS39" s="595"/>
      <c r="HT39" s="595"/>
      <c r="HU39" s="595"/>
      <c r="HV39" s="595"/>
      <c r="HW39" s="595"/>
      <c r="HX39" s="595"/>
      <c r="HY39" s="595"/>
      <c r="HZ39" s="595"/>
      <c r="IA39" s="595"/>
      <c r="IB39" s="595"/>
      <c r="IC39" s="595"/>
      <c r="ID39" s="595"/>
      <c r="IE39" s="595"/>
      <c r="IF39" s="595"/>
      <c r="IG39" s="595"/>
      <c r="IH39" s="595"/>
      <c r="II39" s="595"/>
      <c r="IJ39" s="595"/>
      <c r="IK39" s="595"/>
      <c r="IL39" s="595"/>
      <c r="IM39" s="595"/>
      <c r="IN39" s="595"/>
      <c r="IO39" s="595"/>
      <c r="IP39" s="595"/>
      <c r="IQ39" s="595"/>
      <c r="IR39" s="595"/>
      <c r="IS39" s="595"/>
      <c r="IT39" s="595"/>
      <c r="IU39" s="595"/>
      <c r="IV39" s="595"/>
    </row>
    <row r="40" spans="1:256" ht="11.9" customHeight="1">
      <c r="A40" s="553" t="s">
        <v>59</v>
      </c>
      <c r="B40" s="294"/>
      <c r="C40" s="21">
        <v>42</v>
      </c>
      <c r="D40" s="36">
        <v>22</v>
      </c>
      <c r="E40" s="36">
        <f t="shared" si="5"/>
        <v>-47.619047619047613</v>
      </c>
      <c r="F40" s="36">
        <v>2</v>
      </c>
      <c r="G40" s="22">
        <v>4</v>
      </c>
      <c r="H40" s="36">
        <f t="shared" si="6"/>
        <v>100</v>
      </c>
      <c r="I40" s="21">
        <f t="shared" si="4"/>
        <v>44</v>
      </c>
      <c r="J40" s="21">
        <f t="shared" si="4"/>
        <v>26</v>
      </c>
      <c r="K40" s="208">
        <f t="shared" si="7"/>
        <v>-40.909090909090907</v>
      </c>
      <c r="L40" s="595"/>
      <c r="M40" s="595"/>
      <c r="N40" s="595"/>
      <c r="O40" s="595"/>
      <c r="P40" s="595"/>
      <c r="Q40" s="595"/>
      <c r="R40" s="595"/>
      <c r="S40" s="595"/>
      <c r="T40" s="595"/>
      <c r="U40" s="595"/>
      <c r="V40" s="595"/>
      <c r="W40" s="595"/>
      <c r="X40" s="595"/>
      <c r="Y40" s="595"/>
      <c r="Z40" s="595"/>
      <c r="AA40" s="595"/>
      <c r="AB40" s="595"/>
      <c r="AC40" s="595"/>
      <c r="AD40" s="595"/>
      <c r="AE40" s="595"/>
      <c r="AF40" s="595"/>
      <c r="AG40" s="595"/>
      <c r="AH40" s="595"/>
      <c r="AI40" s="595"/>
      <c r="AJ40" s="595"/>
      <c r="AK40" s="595"/>
      <c r="AL40" s="595"/>
      <c r="AM40" s="595"/>
      <c r="AN40" s="595"/>
      <c r="AO40" s="595"/>
      <c r="AP40" s="595"/>
      <c r="AQ40" s="595"/>
      <c r="AR40" s="595"/>
      <c r="AS40" s="595"/>
      <c r="AT40" s="595"/>
      <c r="AU40" s="595"/>
      <c r="AV40" s="595"/>
      <c r="AW40" s="595"/>
      <c r="AX40" s="595"/>
      <c r="AY40" s="595"/>
      <c r="AZ40" s="595"/>
      <c r="BA40" s="595"/>
      <c r="BB40" s="595"/>
      <c r="BC40" s="595"/>
      <c r="BD40" s="595"/>
      <c r="BE40" s="595"/>
      <c r="BF40" s="595"/>
      <c r="BG40" s="595"/>
      <c r="BH40" s="595"/>
      <c r="BI40" s="595"/>
      <c r="BJ40" s="595"/>
      <c r="BK40" s="595"/>
      <c r="BL40" s="595"/>
      <c r="BM40" s="595"/>
      <c r="BN40" s="595"/>
      <c r="BO40" s="595"/>
      <c r="BP40" s="595"/>
      <c r="BQ40" s="595"/>
      <c r="BR40" s="595"/>
      <c r="BS40" s="595"/>
      <c r="BT40" s="595"/>
      <c r="BU40" s="595"/>
      <c r="BV40" s="595"/>
      <c r="BW40" s="595"/>
      <c r="BX40" s="595"/>
      <c r="BY40" s="595"/>
      <c r="BZ40" s="595"/>
      <c r="CA40" s="595"/>
      <c r="CB40" s="595"/>
      <c r="CC40" s="595"/>
      <c r="CD40" s="595"/>
      <c r="CE40" s="595"/>
      <c r="CF40" s="595"/>
      <c r="CG40" s="595"/>
      <c r="CH40" s="595"/>
      <c r="CI40" s="595"/>
      <c r="CJ40" s="595"/>
      <c r="CK40" s="595"/>
      <c r="CL40" s="595"/>
      <c r="CM40" s="595"/>
      <c r="CN40" s="595"/>
      <c r="CO40" s="595"/>
      <c r="CP40" s="595"/>
      <c r="CQ40" s="595"/>
      <c r="CR40" s="595"/>
      <c r="CS40" s="595"/>
      <c r="CT40" s="595"/>
      <c r="CU40" s="595"/>
      <c r="CV40" s="595"/>
      <c r="CW40" s="595"/>
      <c r="CX40" s="595"/>
      <c r="CY40" s="595"/>
      <c r="CZ40" s="595"/>
      <c r="DA40" s="595"/>
      <c r="DB40" s="595"/>
      <c r="DC40" s="595"/>
      <c r="DD40" s="595"/>
      <c r="DE40" s="595"/>
      <c r="DF40" s="595"/>
      <c r="DG40" s="595"/>
      <c r="DH40" s="595"/>
      <c r="DI40" s="595"/>
      <c r="DJ40" s="595"/>
      <c r="DK40" s="595"/>
      <c r="DL40" s="595"/>
      <c r="DM40" s="595"/>
      <c r="DN40" s="595"/>
      <c r="DO40" s="595"/>
      <c r="DP40" s="595"/>
      <c r="DQ40" s="595"/>
      <c r="DR40" s="595"/>
      <c r="DS40" s="595"/>
      <c r="DT40" s="595"/>
      <c r="DU40" s="595"/>
      <c r="DV40" s="595"/>
      <c r="DW40" s="595"/>
      <c r="DX40" s="595"/>
      <c r="DY40" s="595"/>
      <c r="DZ40" s="595"/>
      <c r="EA40" s="595"/>
      <c r="EB40" s="595"/>
      <c r="EC40" s="595"/>
      <c r="ED40" s="595"/>
      <c r="EE40" s="595"/>
      <c r="EF40" s="595"/>
      <c r="EG40" s="595"/>
      <c r="EH40" s="595"/>
      <c r="EI40" s="595"/>
      <c r="EJ40" s="595"/>
      <c r="EK40" s="595"/>
      <c r="EL40" s="595"/>
      <c r="EM40" s="595"/>
      <c r="EN40" s="595"/>
      <c r="EO40" s="595"/>
      <c r="EP40" s="595"/>
      <c r="EQ40" s="595"/>
      <c r="ER40" s="595"/>
      <c r="ES40" s="595"/>
      <c r="ET40" s="595"/>
      <c r="EU40" s="595"/>
      <c r="EV40" s="595"/>
      <c r="EW40" s="595"/>
      <c r="EX40" s="595"/>
      <c r="EY40" s="595"/>
      <c r="EZ40" s="595"/>
      <c r="FA40" s="595"/>
      <c r="FB40" s="595"/>
      <c r="FC40" s="595"/>
      <c r="FD40" s="595"/>
      <c r="FE40" s="595"/>
      <c r="FF40" s="595"/>
      <c r="FG40" s="595"/>
      <c r="FH40" s="595"/>
      <c r="FI40" s="595"/>
      <c r="FJ40" s="595"/>
      <c r="FK40" s="595"/>
      <c r="FL40" s="595"/>
      <c r="FM40" s="595"/>
      <c r="FN40" s="595"/>
      <c r="FO40" s="595"/>
      <c r="FP40" s="595"/>
      <c r="FQ40" s="595"/>
      <c r="FR40" s="595"/>
      <c r="FS40" s="595"/>
      <c r="FT40" s="595"/>
      <c r="FU40" s="595"/>
      <c r="FV40" s="595"/>
      <c r="FW40" s="595"/>
      <c r="FX40" s="595"/>
      <c r="FY40" s="595"/>
      <c r="FZ40" s="595"/>
      <c r="GA40" s="595"/>
      <c r="GB40" s="595"/>
      <c r="GC40" s="595"/>
      <c r="GD40" s="595"/>
      <c r="GE40" s="595"/>
      <c r="GF40" s="595"/>
      <c r="GG40" s="595"/>
      <c r="GH40" s="595"/>
      <c r="GI40" s="595"/>
      <c r="GJ40" s="595"/>
      <c r="GK40" s="595"/>
      <c r="GL40" s="595"/>
      <c r="GM40" s="595"/>
      <c r="GN40" s="595"/>
      <c r="GO40" s="595"/>
      <c r="GP40" s="595"/>
      <c r="GQ40" s="595"/>
      <c r="GR40" s="595"/>
      <c r="GS40" s="595"/>
      <c r="GT40" s="595"/>
      <c r="GU40" s="595"/>
      <c r="GV40" s="595"/>
      <c r="GW40" s="595"/>
      <c r="GX40" s="595"/>
      <c r="GY40" s="595"/>
      <c r="GZ40" s="595"/>
      <c r="HA40" s="595"/>
      <c r="HB40" s="595"/>
      <c r="HC40" s="595"/>
      <c r="HD40" s="595"/>
      <c r="HE40" s="595"/>
      <c r="HF40" s="595"/>
      <c r="HG40" s="595"/>
      <c r="HH40" s="595"/>
      <c r="HI40" s="595"/>
      <c r="HJ40" s="595"/>
      <c r="HK40" s="595"/>
      <c r="HL40" s="595"/>
      <c r="HM40" s="595"/>
      <c r="HN40" s="595"/>
      <c r="HO40" s="595"/>
      <c r="HP40" s="595"/>
      <c r="HQ40" s="595"/>
      <c r="HR40" s="595"/>
      <c r="HS40" s="595"/>
      <c r="HT40" s="595"/>
      <c r="HU40" s="595"/>
      <c r="HV40" s="595"/>
      <c r="HW40" s="595"/>
      <c r="HX40" s="595"/>
      <c r="HY40" s="595"/>
      <c r="HZ40" s="595"/>
      <c r="IA40" s="595"/>
      <c r="IB40" s="595"/>
      <c r="IC40" s="595"/>
      <c r="ID40" s="595"/>
      <c r="IE40" s="595"/>
      <c r="IF40" s="595"/>
      <c r="IG40" s="595"/>
      <c r="IH40" s="595"/>
      <c r="II40" s="595"/>
      <c r="IJ40" s="595"/>
      <c r="IK40" s="595"/>
      <c r="IL40" s="595"/>
      <c r="IM40" s="595"/>
      <c r="IN40" s="595"/>
      <c r="IO40" s="595"/>
      <c r="IP40" s="595"/>
      <c r="IQ40" s="595"/>
      <c r="IR40" s="595"/>
      <c r="IS40" s="595"/>
      <c r="IT40" s="595"/>
      <c r="IU40" s="595"/>
      <c r="IV40" s="595"/>
    </row>
    <row r="41" spans="1:256" ht="11.9" customHeight="1">
      <c r="A41" s="155" t="s">
        <v>12</v>
      </c>
      <c r="B41" s="23"/>
      <c r="C41" s="576">
        <v>48</v>
      </c>
      <c r="D41" s="36">
        <v>68</v>
      </c>
      <c r="E41" s="36">
        <f t="shared" si="5"/>
        <v>41.666666666666671</v>
      </c>
      <c r="F41" s="36">
        <v>1054</v>
      </c>
      <c r="G41" s="22">
        <v>155</v>
      </c>
      <c r="H41" s="36">
        <f t="shared" si="6"/>
        <v>-85.294117647058826</v>
      </c>
      <c r="I41" s="576">
        <f t="shared" si="4"/>
        <v>1102</v>
      </c>
      <c r="J41" s="576">
        <f t="shared" si="4"/>
        <v>223</v>
      </c>
      <c r="K41" s="208">
        <f t="shared" si="7"/>
        <v>-79.764065335753173</v>
      </c>
      <c r="L41" s="595"/>
      <c r="M41" s="595"/>
      <c r="N41" s="595"/>
      <c r="O41" s="595"/>
      <c r="P41" s="595"/>
      <c r="Q41" s="595"/>
      <c r="R41" s="595"/>
      <c r="S41" s="595"/>
      <c r="T41" s="595"/>
      <c r="U41" s="595"/>
      <c r="V41" s="595"/>
      <c r="W41" s="595"/>
      <c r="X41" s="595"/>
      <c r="Y41" s="595"/>
      <c r="Z41" s="595"/>
      <c r="AA41" s="595"/>
      <c r="AB41" s="595"/>
      <c r="AC41" s="595"/>
      <c r="AD41" s="595"/>
      <c r="AE41" s="595"/>
      <c r="AF41" s="595"/>
      <c r="AG41" s="595"/>
      <c r="AH41" s="595"/>
      <c r="AI41" s="595"/>
      <c r="AJ41" s="595"/>
      <c r="AK41" s="595"/>
      <c r="AL41" s="595"/>
      <c r="AM41" s="595"/>
      <c r="AN41" s="595"/>
      <c r="AO41" s="595"/>
      <c r="AP41" s="595"/>
      <c r="AQ41" s="595"/>
      <c r="AR41" s="595"/>
      <c r="AS41" s="595"/>
      <c r="AT41" s="595"/>
      <c r="AU41" s="595"/>
      <c r="AV41" s="595"/>
      <c r="AW41" s="595"/>
      <c r="AX41" s="595"/>
      <c r="AY41" s="595"/>
      <c r="AZ41" s="595"/>
      <c r="BA41" s="595"/>
      <c r="BB41" s="595"/>
      <c r="BC41" s="595"/>
      <c r="BD41" s="595"/>
      <c r="BE41" s="595"/>
      <c r="BF41" s="595"/>
      <c r="BG41" s="595"/>
      <c r="BH41" s="595"/>
      <c r="BI41" s="595"/>
      <c r="BJ41" s="595"/>
      <c r="BK41" s="595"/>
      <c r="BL41" s="595"/>
      <c r="BM41" s="595"/>
      <c r="BN41" s="595"/>
      <c r="BO41" s="595"/>
      <c r="BP41" s="595"/>
      <c r="BQ41" s="595"/>
      <c r="BR41" s="595"/>
      <c r="BS41" s="595"/>
      <c r="BT41" s="595"/>
      <c r="BU41" s="595"/>
      <c r="BV41" s="595"/>
      <c r="BW41" s="595"/>
      <c r="BX41" s="595"/>
      <c r="BY41" s="595"/>
      <c r="BZ41" s="595"/>
      <c r="CA41" s="595"/>
      <c r="CB41" s="595"/>
      <c r="CC41" s="595"/>
      <c r="CD41" s="595"/>
      <c r="CE41" s="595"/>
      <c r="CF41" s="595"/>
      <c r="CG41" s="595"/>
      <c r="CH41" s="595"/>
      <c r="CI41" s="595"/>
      <c r="CJ41" s="595"/>
      <c r="CK41" s="595"/>
      <c r="CL41" s="595"/>
      <c r="CM41" s="595"/>
      <c r="CN41" s="595"/>
      <c r="CO41" s="595"/>
      <c r="CP41" s="595"/>
      <c r="CQ41" s="595"/>
      <c r="CR41" s="595"/>
      <c r="CS41" s="595"/>
      <c r="CT41" s="595"/>
      <c r="CU41" s="595"/>
      <c r="CV41" s="595"/>
      <c r="CW41" s="595"/>
      <c r="CX41" s="595"/>
      <c r="CY41" s="595"/>
      <c r="CZ41" s="595"/>
      <c r="DA41" s="595"/>
      <c r="DB41" s="595"/>
      <c r="DC41" s="595"/>
      <c r="DD41" s="595"/>
      <c r="DE41" s="595"/>
      <c r="DF41" s="595"/>
      <c r="DG41" s="595"/>
      <c r="DH41" s="595"/>
      <c r="DI41" s="595"/>
      <c r="DJ41" s="595"/>
      <c r="DK41" s="595"/>
      <c r="DL41" s="595"/>
      <c r="DM41" s="595"/>
      <c r="DN41" s="595"/>
      <c r="DO41" s="595"/>
      <c r="DP41" s="595"/>
      <c r="DQ41" s="595"/>
      <c r="DR41" s="595"/>
      <c r="DS41" s="595"/>
      <c r="DT41" s="595"/>
      <c r="DU41" s="595"/>
      <c r="DV41" s="595"/>
      <c r="DW41" s="595"/>
      <c r="DX41" s="595"/>
      <c r="DY41" s="595"/>
      <c r="DZ41" s="595"/>
      <c r="EA41" s="595"/>
      <c r="EB41" s="595"/>
      <c r="EC41" s="595"/>
      <c r="ED41" s="595"/>
      <c r="EE41" s="595"/>
      <c r="EF41" s="595"/>
      <c r="EG41" s="595"/>
      <c r="EH41" s="595"/>
      <c r="EI41" s="595"/>
      <c r="EJ41" s="595"/>
      <c r="EK41" s="595"/>
      <c r="EL41" s="595"/>
      <c r="EM41" s="595"/>
      <c r="EN41" s="595"/>
      <c r="EO41" s="595"/>
      <c r="EP41" s="595"/>
      <c r="EQ41" s="595"/>
      <c r="ER41" s="595"/>
      <c r="ES41" s="595"/>
      <c r="ET41" s="595"/>
      <c r="EU41" s="595"/>
      <c r="EV41" s="595"/>
      <c r="EW41" s="595"/>
      <c r="EX41" s="595"/>
      <c r="EY41" s="595"/>
      <c r="EZ41" s="595"/>
      <c r="FA41" s="595"/>
      <c r="FB41" s="595"/>
      <c r="FC41" s="595"/>
      <c r="FD41" s="595"/>
      <c r="FE41" s="595"/>
      <c r="FF41" s="595"/>
      <c r="FG41" s="595"/>
      <c r="FH41" s="595"/>
      <c r="FI41" s="595"/>
      <c r="FJ41" s="595"/>
      <c r="FK41" s="595"/>
      <c r="FL41" s="595"/>
      <c r="FM41" s="595"/>
      <c r="FN41" s="595"/>
      <c r="FO41" s="595"/>
      <c r="FP41" s="595"/>
      <c r="FQ41" s="595"/>
      <c r="FR41" s="595"/>
      <c r="FS41" s="595"/>
      <c r="FT41" s="595"/>
      <c r="FU41" s="595"/>
      <c r="FV41" s="595"/>
      <c r="FW41" s="595"/>
      <c r="FX41" s="595"/>
      <c r="FY41" s="595"/>
      <c r="FZ41" s="595"/>
      <c r="GA41" s="595"/>
      <c r="GB41" s="595"/>
      <c r="GC41" s="595"/>
      <c r="GD41" s="595"/>
      <c r="GE41" s="595"/>
      <c r="GF41" s="595"/>
      <c r="GG41" s="595"/>
      <c r="GH41" s="595"/>
      <c r="GI41" s="595"/>
      <c r="GJ41" s="595"/>
      <c r="GK41" s="595"/>
      <c r="GL41" s="595"/>
      <c r="GM41" s="595"/>
      <c r="GN41" s="595"/>
      <c r="GO41" s="595"/>
      <c r="GP41" s="595"/>
      <c r="GQ41" s="595"/>
      <c r="GR41" s="595"/>
      <c r="GS41" s="595"/>
      <c r="GT41" s="595"/>
      <c r="GU41" s="595"/>
      <c r="GV41" s="595"/>
      <c r="GW41" s="595"/>
      <c r="GX41" s="595"/>
      <c r="GY41" s="595"/>
      <c r="GZ41" s="595"/>
      <c r="HA41" s="595"/>
      <c r="HB41" s="595"/>
      <c r="HC41" s="595"/>
      <c r="HD41" s="595"/>
      <c r="HE41" s="595"/>
      <c r="HF41" s="595"/>
      <c r="HG41" s="595"/>
      <c r="HH41" s="595"/>
      <c r="HI41" s="595"/>
      <c r="HJ41" s="595"/>
      <c r="HK41" s="595"/>
      <c r="HL41" s="595"/>
      <c r="HM41" s="595"/>
      <c r="HN41" s="595"/>
      <c r="HO41" s="595"/>
      <c r="HP41" s="595"/>
      <c r="HQ41" s="595"/>
      <c r="HR41" s="595"/>
      <c r="HS41" s="595"/>
      <c r="HT41" s="595"/>
      <c r="HU41" s="595"/>
      <c r="HV41" s="595"/>
      <c r="HW41" s="595"/>
      <c r="HX41" s="595"/>
      <c r="HY41" s="595"/>
      <c r="HZ41" s="595"/>
      <c r="IA41" s="595"/>
      <c r="IB41" s="595"/>
      <c r="IC41" s="595"/>
      <c r="ID41" s="595"/>
      <c r="IE41" s="595"/>
      <c r="IF41" s="595"/>
      <c r="IG41" s="595"/>
      <c r="IH41" s="595"/>
      <c r="II41" s="595"/>
      <c r="IJ41" s="595"/>
      <c r="IK41" s="595"/>
      <c r="IL41" s="595"/>
      <c r="IM41" s="595"/>
      <c r="IN41" s="595"/>
      <c r="IO41" s="595"/>
      <c r="IP41" s="595"/>
      <c r="IQ41" s="595"/>
      <c r="IR41" s="595"/>
      <c r="IS41" s="595"/>
      <c r="IT41" s="595"/>
      <c r="IU41" s="595"/>
      <c r="IV41" s="595"/>
    </row>
    <row r="42" spans="1:256" ht="11.9" customHeight="1">
      <c r="A42" s="155" t="s">
        <v>13</v>
      </c>
      <c r="B42" s="23"/>
      <c r="C42" s="21">
        <v>30</v>
      </c>
      <c r="D42" s="36">
        <v>26</v>
      </c>
      <c r="E42" s="36">
        <f t="shared" si="5"/>
        <v>-13.33333333333333</v>
      </c>
      <c r="F42" s="36">
        <v>118</v>
      </c>
      <c r="G42" s="22">
        <v>596</v>
      </c>
      <c r="H42" s="36" t="str">
        <f t="shared" si="6"/>
        <v>##</v>
      </c>
      <c r="I42" s="21">
        <f t="shared" si="4"/>
        <v>148</v>
      </c>
      <c r="J42" s="21">
        <f t="shared" si="4"/>
        <v>622</v>
      </c>
      <c r="K42" s="208" t="str">
        <f t="shared" si="7"/>
        <v>##</v>
      </c>
      <c r="L42" s="595"/>
      <c r="M42" s="595"/>
      <c r="N42" s="595"/>
      <c r="O42" s="595"/>
      <c r="P42" s="595"/>
      <c r="Q42" s="595"/>
      <c r="R42" s="595"/>
      <c r="S42" s="595"/>
      <c r="T42" s="595"/>
      <c r="U42" s="595"/>
      <c r="V42" s="595"/>
      <c r="W42" s="595"/>
      <c r="X42" s="595"/>
      <c r="Y42" s="595"/>
      <c r="Z42" s="595"/>
      <c r="AA42" s="595"/>
      <c r="AB42" s="595"/>
      <c r="AC42" s="595"/>
      <c r="AD42" s="595"/>
      <c r="AE42" s="595"/>
      <c r="AF42" s="595"/>
      <c r="AG42" s="595"/>
      <c r="AH42" s="595"/>
      <c r="AI42" s="595"/>
      <c r="AJ42" s="595"/>
      <c r="AK42" s="595"/>
      <c r="AL42" s="595"/>
      <c r="AM42" s="595"/>
      <c r="AN42" s="595"/>
      <c r="AO42" s="595"/>
      <c r="AP42" s="595"/>
      <c r="AQ42" s="595"/>
      <c r="AR42" s="595"/>
      <c r="AS42" s="595"/>
      <c r="AT42" s="595"/>
      <c r="AU42" s="595"/>
      <c r="AV42" s="595"/>
      <c r="AW42" s="595"/>
      <c r="AX42" s="595"/>
      <c r="AY42" s="595"/>
      <c r="AZ42" s="595"/>
      <c r="BA42" s="595"/>
      <c r="BB42" s="595"/>
      <c r="BC42" s="595"/>
      <c r="BD42" s="595"/>
      <c r="BE42" s="595"/>
      <c r="BF42" s="595"/>
      <c r="BG42" s="595"/>
      <c r="BH42" s="595"/>
      <c r="BI42" s="595"/>
      <c r="BJ42" s="595"/>
      <c r="BK42" s="595"/>
      <c r="BL42" s="595"/>
      <c r="BM42" s="595"/>
      <c r="BN42" s="595"/>
      <c r="BO42" s="595"/>
      <c r="BP42" s="595"/>
      <c r="BQ42" s="595"/>
      <c r="BR42" s="595"/>
      <c r="BS42" s="595"/>
      <c r="BT42" s="595"/>
      <c r="BU42" s="595"/>
      <c r="BV42" s="595"/>
      <c r="BW42" s="595"/>
      <c r="BX42" s="595"/>
      <c r="BY42" s="595"/>
      <c r="BZ42" s="595"/>
      <c r="CA42" s="595"/>
      <c r="CB42" s="595"/>
      <c r="CC42" s="595"/>
      <c r="CD42" s="595"/>
      <c r="CE42" s="595"/>
      <c r="CF42" s="595"/>
      <c r="CG42" s="595"/>
      <c r="CH42" s="595"/>
      <c r="CI42" s="595"/>
      <c r="CJ42" s="595"/>
      <c r="CK42" s="595"/>
      <c r="CL42" s="595"/>
      <c r="CM42" s="595"/>
      <c r="CN42" s="595"/>
      <c r="CO42" s="595"/>
      <c r="CP42" s="595"/>
      <c r="CQ42" s="595"/>
      <c r="CR42" s="595"/>
      <c r="CS42" s="595"/>
      <c r="CT42" s="595"/>
      <c r="CU42" s="595"/>
      <c r="CV42" s="595"/>
      <c r="CW42" s="595"/>
      <c r="CX42" s="595"/>
      <c r="CY42" s="595"/>
      <c r="CZ42" s="595"/>
      <c r="DA42" s="595"/>
      <c r="DB42" s="595"/>
      <c r="DC42" s="595"/>
      <c r="DD42" s="595"/>
      <c r="DE42" s="595"/>
      <c r="DF42" s="595"/>
      <c r="DG42" s="595"/>
      <c r="DH42" s="595"/>
      <c r="DI42" s="595"/>
      <c r="DJ42" s="595"/>
      <c r="DK42" s="595"/>
      <c r="DL42" s="595"/>
      <c r="DM42" s="595"/>
      <c r="DN42" s="595"/>
      <c r="DO42" s="595"/>
      <c r="DP42" s="595"/>
      <c r="DQ42" s="595"/>
      <c r="DR42" s="595"/>
      <c r="DS42" s="595"/>
      <c r="DT42" s="595"/>
      <c r="DU42" s="595"/>
      <c r="DV42" s="595"/>
      <c r="DW42" s="595"/>
      <c r="DX42" s="595"/>
      <c r="DY42" s="595"/>
      <c r="DZ42" s="595"/>
      <c r="EA42" s="595"/>
      <c r="EB42" s="595"/>
      <c r="EC42" s="595"/>
      <c r="ED42" s="595"/>
      <c r="EE42" s="595"/>
      <c r="EF42" s="595"/>
      <c r="EG42" s="595"/>
      <c r="EH42" s="595"/>
      <c r="EI42" s="595"/>
      <c r="EJ42" s="595"/>
      <c r="EK42" s="595"/>
      <c r="EL42" s="595"/>
      <c r="EM42" s="595"/>
      <c r="EN42" s="595"/>
      <c r="EO42" s="595"/>
      <c r="EP42" s="595"/>
      <c r="EQ42" s="595"/>
      <c r="ER42" s="595"/>
      <c r="ES42" s="595"/>
      <c r="ET42" s="595"/>
      <c r="EU42" s="595"/>
      <c r="EV42" s="595"/>
      <c r="EW42" s="595"/>
      <c r="EX42" s="595"/>
      <c r="EY42" s="595"/>
      <c r="EZ42" s="595"/>
      <c r="FA42" s="595"/>
      <c r="FB42" s="595"/>
      <c r="FC42" s="595"/>
      <c r="FD42" s="595"/>
      <c r="FE42" s="595"/>
      <c r="FF42" s="595"/>
      <c r="FG42" s="595"/>
      <c r="FH42" s="595"/>
      <c r="FI42" s="595"/>
      <c r="FJ42" s="595"/>
      <c r="FK42" s="595"/>
      <c r="FL42" s="595"/>
      <c r="FM42" s="595"/>
      <c r="FN42" s="595"/>
      <c r="FO42" s="595"/>
      <c r="FP42" s="595"/>
      <c r="FQ42" s="595"/>
      <c r="FR42" s="595"/>
      <c r="FS42" s="595"/>
      <c r="FT42" s="595"/>
      <c r="FU42" s="595"/>
      <c r="FV42" s="595"/>
      <c r="FW42" s="595"/>
      <c r="FX42" s="595"/>
      <c r="FY42" s="595"/>
      <c r="FZ42" s="595"/>
      <c r="GA42" s="595"/>
      <c r="GB42" s="595"/>
      <c r="GC42" s="595"/>
      <c r="GD42" s="595"/>
      <c r="GE42" s="595"/>
      <c r="GF42" s="595"/>
      <c r="GG42" s="595"/>
      <c r="GH42" s="595"/>
      <c r="GI42" s="595"/>
      <c r="GJ42" s="595"/>
      <c r="GK42" s="595"/>
      <c r="GL42" s="595"/>
      <c r="GM42" s="595"/>
      <c r="GN42" s="595"/>
      <c r="GO42" s="595"/>
      <c r="GP42" s="595"/>
      <c r="GQ42" s="595"/>
      <c r="GR42" s="595"/>
      <c r="GS42" s="595"/>
      <c r="GT42" s="595"/>
      <c r="GU42" s="595"/>
      <c r="GV42" s="595"/>
      <c r="GW42" s="595"/>
      <c r="GX42" s="595"/>
      <c r="GY42" s="595"/>
      <c r="GZ42" s="595"/>
      <c r="HA42" s="595"/>
      <c r="HB42" s="595"/>
      <c r="HC42" s="595"/>
      <c r="HD42" s="595"/>
      <c r="HE42" s="595"/>
      <c r="HF42" s="595"/>
      <c r="HG42" s="595"/>
      <c r="HH42" s="595"/>
      <c r="HI42" s="595"/>
      <c r="HJ42" s="595"/>
      <c r="HK42" s="595"/>
      <c r="HL42" s="595"/>
      <c r="HM42" s="595"/>
      <c r="HN42" s="595"/>
      <c r="HO42" s="595"/>
      <c r="HP42" s="595"/>
      <c r="HQ42" s="595"/>
      <c r="HR42" s="595"/>
      <c r="HS42" s="595"/>
      <c r="HT42" s="595"/>
      <c r="HU42" s="595"/>
      <c r="HV42" s="595"/>
      <c r="HW42" s="595"/>
      <c r="HX42" s="595"/>
      <c r="HY42" s="595"/>
      <c r="HZ42" s="595"/>
      <c r="IA42" s="595"/>
      <c r="IB42" s="595"/>
      <c r="IC42" s="595"/>
      <c r="ID42" s="595"/>
      <c r="IE42" s="595"/>
      <c r="IF42" s="595"/>
      <c r="IG42" s="595"/>
      <c r="IH42" s="595"/>
      <c r="II42" s="595"/>
      <c r="IJ42" s="595"/>
      <c r="IK42" s="595"/>
      <c r="IL42" s="595"/>
      <c r="IM42" s="595"/>
      <c r="IN42" s="595"/>
      <c r="IO42" s="595"/>
      <c r="IP42" s="595"/>
      <c r="IQ42" s="595"/>
      <c r="IR42" s="595"/>
      <c r="IS42" s="595"/>
      <c r="IT42" s="595"/>
      <c r="IU42" s="595"/>
      <c r="IV42" s="595"/>
    </row>
    <row r="43" spans="1:256" ht="11.9" customHeight="1">
      <c r="A43" s="155" t="s">
        <v>14</v>
      </c>
      <c r="B43" s="23"/>
      <c r="C43" s="36">
        <v>120</v>
      </c>
      <c r="D43" s="36">
        <v>87</v>
      </c>
      <c r="E43" s="36">
        <f t="shared" si="5"/>
        <v>-27.500000000000004</v>
      </c>
      <c r="F43" s="36">
        <v>2490</v>
      </c>
      <c r="G43" s="22">
        <v>1179</v>
      </c>
      <c r="H43" s="36">
        <f t="shared" si="6"/>
        <v>-52.650602409638545</v>
      </c>
      <c r="I43" s="36">
        <f t="shared" si="4"/>
        <v>2610</v>
      </c>
      <c r="J43" s="36">
        <f t="shared" si="4"/>
        <v>1266</v>
      </c>
      <c r="K43" s="208">
        <f t="shared" si="7"/>
        <v>-51.494252873563219</v>
      </c>
      <c r="L43" s="597"/>
      <c r="M43" s="595"/>
      <c r="N43" s="595"/>
      <c r="O43" s="595"/>
      <c r="P43" s="595"/>
      <c r="Q43" s="595"/>
      <c r="R43" s="595"/>
      <c r="S43" s="595"/>
      <c r="T43" s="595"/>
      <c r="U43" s="595"/>
      <c r="V43" s="595"/>
      <c r="W43" s="595"/>
      <c r="X43" s="595"/>
      <c r="Y43" s="595"/>
      <c r="Z43" s="595"/>
      <c r="AA43" s="595"/>
      <c r="AB43" s="595"/>
      <c r="AC43" s="595"/>
      <c r="AD43" s="595"/>
      <c r="AE43" s="595"/>
      <c r="AF43" s="595"/>
      <c r="AG43" s="595"/>
      <c r="AH43" s="595"/>
      <c r="AI43" s="595"/>
      <c r="AJ43" s="595"/>
      <c r="AK43" s="595"/>
      <c r="AL43" s="595"/>
      <c r="AM43" s="595"/>
      <c r="AN43" s="595"/>
      <c r="AO43" s="595"/>
      <c r="AP43" s="595"/>
      <c r="AQ43" s="595"/>
      <c r="AR43" s="595"/>
      <c r="AS43" s="595"/>
      <c r="AT43" s="595"/>
      <c r="AU43" s="595"/>
      <c r="AV43" s="595"/>
      <c r="AW43" s="595"/>
      <c r="AX43" s="595"/>
      <c r="AY43" s="595"/>
      <c r="AZ43" s="595"/>
      <c r="BA43" s="595"/>
      <c r="BB43" s="595"/>
      <c r="BC43" s="595"/>
      <c r="BD43" s="595"/>
      <c r="BE43" s="595"/>
      <c r="BF43" s="595"/>
      <c r="BG43" s="595"/>
      <c r="BH43" s="595"/>
      <c r="BI43" s="595"/>
      <c r="BJ43" s="595"/>
      <c r="BK43" s="595"/>
      <c r="BL43" s="595"/>
      <c r="BM43" s="595"/>
      <c r="BN43" s="595"/>
      <c r="BO43" s="595"/>
      <c r="BP43" s="595"/>
      <c r="BQ43" s="595"/>
      <c r="BR43" s="595"/>
      <c r="BS43" s="595"/>
      <c r="BT43" s="595"/>
      <c r="BU43" s="595"/>
      <c r="BV43" s="595"/>
      <c r="BW43" s="595"/>
      <c r="BX43" s="595"/>
      <c r="BY43" s="595"/>
      <c r="BZ43" s="595"/>
      <c r="CA43" s="595"/>
      <c r="CB43" s="595"/>
      <c r="CC43" s="595"/>
      <c r="CD43" s="595"/>
      <c r="CE43" s="595"/>
      <c r="CF43" s="595"/>
      <c r="CG43" s="595"/>
      <c r="CH43" s="595"/>
      <c r="CI43" s="595"/>
      <c r="CJ43" s="595"/>
      <c r="CK43" s="595"/>
      <c r="CL43" s="595"/>
      <c r="CM43" s="595"/>
      <c r="CN43" s="595"/>
      <c r="CO43" s="595"/>
      <c r="CP43" s="595"/>
      <c r="CQ43" s="595"/>
      <c r="CR43" s="595"/>
      <c r="CS43" s="595"/>
      <c r="CT43" s="595"/>
      <c r="CU43" s="595"/>
      <c r="CV43" s="595"/>
      <c r="CW43" s="595"/>
      <c r="CX43" s="595"/>
      <c r="CY43" s="595"/>
      <c r="CZ43" s="595"/>
      <c r="DA43" s="595"/>
      <c r="DB43" s="595"/>
      <c r="DC43" s="595"/>
      <c r="DD43" s="595"/>
      <c r="DE43" s="595"/>
      <c r="DF43" s="595"/>
      <c r="DG43" s="595"/>
      <c r="DH43" s="595"/>
      <c r="DI43" s="595"/>
      <c r="DJ43" s="595"/>
      <c r="DK43" s="595"/>
      <c r="DL43" s="595"/>
      <c r="DM43" s="595"/>
      <c r="DN43" s="595"/>
      <c r="DO43" s="595"/>
      <c r="DP43" s="595"/>
      <c r="DQ43" s="595"/>
      <c r="DR43" s="595"/>
      <c r="DS43" s="595"/>
      <c r="DT43" s="595"/>
      <c r="DU43" s="595"/>
      <c r="DV43" s="595"/>
      <c r="DW43" s="595"/>
      <c r="DX43" s="595"/>
      <c r="DY43" s="595"/>
      <c r="DZ43" s="595"/>
      <c r="EA43" s="595"/>
      <c r="EB43" s="595"/>
      <c r="EC43" s="595"/>
      <c r="ED43" s="595"/>
      <c r="EE43" s="595"/>
      <c r="EF43" s="595"/>
      <c r="EG43" s="595"/>
      <c r="EH43" s="595"/>
      <c r="EI43" s="595"/>
      <c r="EJ43" s="595"/>
      <c r="EK43" s="595"/>
      <c r="EL43" s="595"/>
      <c r="EM43" s="595"/>
      <c r="EN43" s="595"/>
      <c r="EO43" s="595"/>
      <c r="EP43" s="595"/>
      <c r="EQ43" s="595"/>
      <c r="ER43" s="595"/>
      <c r="ES43" s="595"/>
      <c r="ET43" s="595"/>
      <c r="EU43" s="595"/>
      <c r="EV43" s="595"/>
      <c r="EW43" s="595"/>
      <c r="EX43" s="595"/>
      <c r="EY43" s="595"/>
      <c r="EZ43" s="595"/>
      <c r="FA43" s="595"/>
      <c r="FB43" s="595"/>
      <c r="FC43" s="595"/>
      <c r="FD43" s="595"/>
      <c r="FE43" s="595"/>
      <c r="FF43" s="595"/>
      <c r="FG43" s="595"/>
      <c r="FH43" s="595"/>
      <c r="FI43" s="595"/>
      <c r="FJ43" s="595"/>
      <c r="FK43" s="595"/>
      <c r="FL43" s="595"/>
      <c r="FM43" s="595"/>
      <c r="FN43" s="595"/>
      <c r="FO43" s="595"/>
      <c r="FP43" s="595"/>
      <c r="FQ43" s="595"/>
      <c r="FR43" s="595"/>
      <c r="FS43" s="595"/>
      <c r="FT43" s="595"/>
      <c r="FU43" s="595"/>
      <c r="FV43" s="595"/>
      <c r="FW43" s="595"/>
      <c r="FX43" s="595"/>
      <c r="FY43" s="595"/>
      <c r="FZ43" s="595"/>
      <c r="GA43" s="595"/>
      <c r="GB43" s="595"/>
      <c r="GC43" s="595"/>
      <c r="GD43" s="595"/>
      <c r="GE43" s="595"/>
      <c r="GF43" s="595"/>
      <c r="GG43" s="595"/>
      <c r="GH43" s="595"/>
      <c r="GI43" s="595"/>
      <c r="GJ43" s="595"/>
      <c r="GK43" s="595"/>
      <c r="GL43" s="595"/>
      <c r="GM43" s="595"/>
      <c r="GN43" s="595"/>
      <c r="GO43" s="595"/>
      <c r="GP43" s="595"/>
      <c r="GQ43" s="595"/>
      <c r="GR43" s="595"/>
      <c r="GS43" s="595"/>
      <c r="GT43" s="595"/>
      <c r="GU43" s="595"/>
      <c r="GV43" s="595"/>
      <c r="GW43" s="595"/>
      <c r="GX43" s="595"/>
      <c r="GY43" s="595"/>
      <c r="GZ43" s="595"/>
      <c r="HA43" s="595"/>
      <c r="HB43" s="595"/>
      <c r="HC43" s="595"/>
      <c r="HD43" s="595"/>
      <c r="HE43" s="595"/>
      <c r="HF43" s="595"/>
      <c r="HG43" s="595"/>
      <c r="HH43" s="595"/>
      <c r="HI43" s="595"/>
      <c r="HJ43" s="595"/>
      <c r="HK43" s="595"/>
      <c r="HL43" s="595"/>
      <c r="HM43" s="595"/>
      <c r="HN43" s="595"/>
      <c r="HO43" s="595"/>
      <c r="HP43" s="595"/>
      <c r="HQ43" s="595"/>
      <c r="HR43" s="595"/>
      <c r="HS43" s="595"/>
      <c r="HT43" s="595"/>
      <c r="HU43" s="595"/>
      <c r="HV43" s="595"/>
      <c r="HW43" s="595"/>
      <c r="HX43" s="595"/>
      <c r="HY43" s="595"/>
      <c r="HZ43" s="595"/>
      <c r="IA43" s="595"/>
      <c r="IB43" s="595"/>
      <c r="IC43" s="595"/>
      <c r="ID43" s="595"/>
      <c r="IE43" s="595"/>
      <c r="IF43" s="595"/>
      <c r="IG43" s="595"/>
      <c r="IH43" s="595"/>
      <c r="II43" s="595"/>
      <c r="IJ43" s="595"/>
      <c r="IK43" s="595"/>
      <c r="IL43" s="595"/>
      <c r="IM43" s="595"/>
      <c r="IN43" s="595"/>
      <c r="IO43" s="595"/>
      <c r="IP43" s="595"/>
      <c r="IQ43" s="595"/>
      <c r="IR43" s="595"/>
      <c r="IS43" s="595"/>
      <c r="IT43" s="595"/>
      <c r="IU43" s="595"/>
      <c r="IV43" s="595"/>
    </row>
    <row r="44" spans="1:256" ht="11.9" customHeight="1">
      <c r="A44" s="155" t="s">
        <v>168</v>
      </c>
      <c r="B44" s="23"/>
      <c r="C44" s="21">
        <v>6</v>
      </c>
      <c r="D44" s="36">
        <v>8</v>
      </c>
      <c r="E44" s="36">
        <f t="shared" si="5"/>
        <v>33.333333333333329</v>
      </c>
      <c r="F44" s="36">
        <v>11</v>
      </c>
      <c r="G44" s="22">
        <v>13</v>
      </c>
      <c r="H44" s="36">
        <f t="shared" si="6"/>
        <v>18.181818181818187</v>
      </c>
      <c r="I44" s="21">
        <f t="shared" si="4"/>
        <v>17</v>
      </c>
      <c r="J44" s="21">
        <f t="shared" si="4"/>
        <v>21</v>
      </c>
      <c r="K44" s="208">
        <f t="shared" si="7"/>
        <v>23.529411764705888</v>
      </c>
      <c r="L44" s="597"/>
      <c r="M44" s="595"/>
      <c r="N44" s="595"/>
      <c r="O44" s="595"/>
      <c r="P44" s="595"/>
      <c r="Q44" s="595"/>
      <c r="R44" s="595"/>
      <c r="S44" s="595"/>
      <c r="T44" s="595"/>
      <c r="U44" s="595"/>
      <c r="V44" s="595"/>
      <c r="W44" s="595"/>
      <c r="X44" s="595"/>
      <c r="Y44" s="595"/>
      <c r="Z44" s="595"/>
      <c r="AA44" s="595"/>
      <c r="AB44" s="595"/>
      <c r="AC44" s="595"/>
      <c r="AD44" s="595"/>
      <c r="AE44" s="595"/>
      <c r="AF44" s="595"/>
      <c r="AG44" s="595"/>
      <c r="AH44" s="595"/>
      <c r="AI44" s="595"/>
      <c r="AJ44" s="595"/>
      <c r="AK44" s="595"/>
      <c r="AL44" s="595"/>
      <c r="AM44" s="595"/>
      <c r="AN44" s="595"/>
      <c r="AO44" s="595"/>
      <c r="AP44" s="595"/>
      <c r="AQ44" s="595"/>
      <c r="AR44" s="595"/>
      <c r="AS44" s="595"/>
      <c r="AT44" s="595"/>
      <c r="AU44" s="595"/>
      <c r="AV44" s="595"/>
      <c r="AW44" s="595"/>
      <c r="AX44" s="595"/>
      <c r="AY44" s="595"/>
      <c r="AZ44" s="595"/>
      <c r="BA44" s="595"/>
      <c r="BB44" s="595"/>
      <c r="BC44" s="595"/>
      <c r="BD44" s="595"/>
      <c r="BE44" s="595"/>
      <c r="BF44" s="595"/>
      <c r="BG44" s="595"/>
      <c r="BH44" s="595"/>
      <c r="BI44" s="595"/>
      <c r="BJ44" s="595"/>
      <c r="BK44" s="595"/>
      <c r="BL44" s="595"/>
      <c r="BM44" s="595"/>
      <c r="BN44" s="595"/>
      <c r="BO44" s="595"/>
      <c r="BP44" s="595"/>
      <c r="BQ44" s="595"/>
      <c r="BR44" s="595"/>
      <c r="BS44" s="595"/>
      <c r="BT44" s="595"/>
      <c r="BU44" s="595"/>
      <c r="BV44" s="595"/>
      <c r="BW44" s="595"/>
      <c r="BX44" s="595"/>
      <c r="BY44" s="595"/>
      <c r="BZ44" s="595"/>
      <c r="CA44" s="595"/>
      <c r="CB44" s="595"/>
      <c r="CC44" s="595"/>
      <c r="CD44" s="595"/>
      <c r="CE44" s="595"/>
      <c r="CF44" s="595"/>
      <c r="CG44" s="595"/>
      <c r="CH44" s="595"/>
      <c r="CI44" s="595"/>
      <c r="CJ44" s="595"/>
      <c r="CK44" s="595"/>
      <c r="CL44" s="595"/>
      <c r="CM44" s="595"/>
      <c r="CN44" s="595"/>
      <c r="CO44" s="595"/>
      <c r="CP44" s="595"/>
      <c r="CQ44" s="595"/>
      <c r="CR44" s="595"/>
      <c r="CS44" s="595"/>
      <c r="CT44" s="595"/>
      <c r="CU44" s="595"/>
      <c r="CV44" s="595"/>
      <c r="CW44" s="595"/>
      <c r="CX44" s="595"/>
      <c r="CY44" s="595"/>
      <c r="CZ44" s="595"/>
      <c r="DA44" s="595"/>
      <c r="DB44" s="595"/>
      <c r="DC44" s="595"/>
      <c r="DD44" s="595"/>
      <c r="DE44" s="595"/>
      <c r="DF44" s="595"/>
      <c r="DG44" s="595"/>
      <c r="DH44" s="595"/>
      <c r="DI44" s="595"/>
      <c r="DJ44" s="595"/>
      <c r="DK44" s="595"/>
      <c r="DL44" s="595"/>
      <c r="DM44" s="595"/>
      <c r="DN44" s="595"/>
      <c r="DO44" s="595"/>
      <c r="DP44" s="595"/>
      <c r="DQ44" s="595"/>
      <c r="DR44" s="595"/>
      <c r="DS44" s="595"/>
      <c r="DT44" s="595"/>
      <c r="DU44" s="595"/>
      <c r="DV44" s="595"/>
      <c r="DW44" s="595"/>
      <c r="DX44" s="595"/>
      <c r="DY44" s="595"/>
      <c r="DZ44" s="595"/>
      <c r="EA44" s="595"/>
      <c r="EB44" s="595"/>
      <c r="EC44" s="595"/>
      <c r="ED44" s="595"/>
      <c r="EE44" s="595"/>
      <c r="EF44" s="595"/>
      <c r="EG44" s="595"/>
      <c r="EH44" s="595"/>
      <c r="EI44" s="595"/>
      <c r="EJ44" s="595"/>
      <c r="EK44" s="595"/>
      <c r="EL44" s="595"/>
      <c r="EM44" s="595"/>
      <c r="EN44" s="595"/>
      <c r="EO44" s="595"/>
      <c r="EP44" s="595"/>
      <c r="EQ44" s="595"/>
      <c r="ER44" s="595"/>
      <c r="ES44" s="595"/>
      <c r="ET44" s="595"/>
      <c r="EU44" s="595"/>
      <c r="EV44" s="595"/>
      <c r="EW44" s="595"/>
      <c r="EX44" s="595"/>
      <c r="EY44" s="595"/>
      <c r="EZ44" s="595"/>
      <c r="FA44" s="595"/>
      <c r="FB44" s="595"/>
      <c r="FC44" s="595"/>
      <c r="FD44" s="595"/>
      <c r="FE44" s="595"/>
      <c r="FF44" s="595"/>
      <c r="FG44" s="595"/>
      <c r="FH44" s="595"/>
      <c r="FI44" s="595"/>
      <c r="FJ44" s="595"/>
      <c r="FK44" s="595"/>
      <c r="FL44" s="595"/>
      <c r="FM44" s="595"/>
      <c r="FN44" s="595"/>
      <c r="FO44" s="595"/>
      <c r="FP44" s="595"/>
      <c r="FQ44" s="595"/>
      <c r="FR44" s="595"/>
      <c r="FS44" s="595"/>
      <c r="FT44" s="595"/>
      <c r="FU44" s="595"/>
      <c r="FV44" s="595"/>
      <c r="FW44" s="595"/>
      <c r="FX44" s="595"/>
      <c r="FY44" s="595"/>
      <c r="FZ44" s="595"/>
      <c r="GA44" s="595"/>
      <c r="GB44" s="595"/>
      <c r="GC44" s="595"/>
      <c r="GD44" s="595"/>
      <c r="GE44" s="595"/>
      <c r="GF44" s="595"/>
      <c r="GG44" s="595"/>
      <c r="GH44" s="595"/>
      <c r="GI44" s="595"/>
      <c r="GJ44" s="595"/>
      <c r="GK44" s="595"/>
      <c r="GL44" s="595"/>
      <c r="GM44" s="595"/>
      <c r="GN44" s="595"/>
      <c r="GO44" s="595"/>
      <c r="GP44" s="595"/>
      <c r="GQ44" s="595"/>
      <c r="GR44" s="595"/>
      <c r="GS44" s="595"/>
      <c r="GT44" s="595"/>
      <c r="GU44" s="595"/>
      <c r="GV44" s="595"/>
      <c r="GW44" s="595"/>
      <c r="GX44" s="595"/>
      <c r="GY44" s="595"/>
      <c r="GZ44" s="595"/>
      <c r="HA44" s="595"/>
      <c r="HB44" s="595"/>
      <c r="HC44" s="595"/>
      <c r="HD44" s="595"/>
      <c r="HE44" s="595"/>
      <c r="HF44" s="595"/>
      <c r="HG44" s="595"/>
      <c r="HH44" s="595"/>
      <c r="HI44" s="595"/>
      <c r="HJ44" s="595"/>
      <c r="HK44" s="595"/>
      <c r="HL44" s="595"/>
      <c r="HM44" s="595"/>
      <c r="HN44" s="595"/>
      <c r="HO44" s="595"/>
      <c r="HP44" s="595"/>
      <c r="HQ44" s="595"/>
      <c r="HR44" s="595"/>
      <c r="HS44" s="595"/>
      <c r="HT44" s="595"/>
      <c r="HU44" s="595"/>
      <c r="HV44" s="595"/>
      <c r="HW44" s="595"/>
      <c r="HX44" s="595"/>
      <c r="HY44" s="595"/>
      <c r="HZ44" s="595"/>
      <c r="IA44" s="595"/>
      <c r="IB44" s="595"/>
      <c r="IC44" s="595"/>
      <c r="ID44" s="595"/>
      <c r="IE44" s="595"/>
      <c r="IF44" s="595"/>
      <c r="IG44" s="595"/>
      <c r="IH44" s="595"/>
      <c r="II44" s="595"/>
      <c r="IJ44" s="595"/>
      <c r="IK44" s="595"/>
      <c r="IL44" s="595"/>
      <c r="IM44" s="595"/>
      <c r="IN44" s="595"/>
      <c r="IO44" s="595"/>
      <c r="IP44" s="595"/>
      <c r="IQ44" s="595"/>
      <c r="IR44" s="595"/>
      <c r="IS44" s="595"/>
      <c r="IT44" s="595"/>
      <c r="IU44" s="595"/>
      <c r="IV44" s="595"/>
    </row>
    <row r="45" spans="1:256" ht="11.9" customHeight="1">
      <c r="A45" s="155" t="s">
        <v>15</v>
      </c>
      <c r="B45" s="23"/>
      <c r="C45" s="21">
        <v>43</v>
      </c>
      <c r="D45" s="36">
        <v>39</v>
      </c>
      <c r="E45" s="36">
        <f t="shared" si="5"/>
        <v>-9.3023255813953547</v>
      </c>
      <c r="F45" s="36">
        <v>56</v>
      </c>
      <c r="G45" s="22">
        <v>37</v>
      </c>
      <c r="H45" s="36">
        <f t="shared" si="6"/>
        <v>-33.928571428571431</v>
      </c>
      <c r="I45" s="21">
        <f t="shared" si="4"/>
        <v>99</v>
      </c>
      <c r="J45" s="21">
        <f t="shared" si="4"/>
        <v>76</v>
      </c>
      <c r="K45" s="208">
        <f t="shared" si="7"/>
        <v>-23.232323232323239</v>
      </c>
      <c r="L45" s="595"/>
      <c r="M45" s="595"/>
      <c r="N45" s="595"/>
      <c r="O45" s="595"/>
      <c r="P45" s="595"/>
      <c r="Q45" s="595"/>
      <c r="R45" s="595"/>
      <c r="S45" s="595"/>
      <c r="T45" s="595"/>
      <c r="U45" s="595"/>
      <c r="V45" s="595"/>
      <c r="W45" s="595"/>
      <c r="X45" s="595"/>
      <c r="Y45" s="595"/>
      <c r="Z45" s="595"/>
      <c r="AA45" s="595"/>
      <c r="AB45" s="595"/>
      <c r="AC45" s="595"/>
      <c r="AD45" s="595"/>
      <c r="AE45" s="595"/>
      <c r="AF45" s="595"/>
      <c r="AG45" s="595"/>
      <c r="AH45" s="595"/>
      <c r="AI45" s="595"/>
      <c r="AJ45" s="595"/>
      <c r="AK45" s="595"/>
      <c r="AL45" s="595"/>
      <c r="AM45" s="595"/>
      <c r="AN45" s="595"/>
      <c r="AO45" s="595"/>
      <c r="AP45" s="595"/>
      <c r="AQ45" s="595"/>
      <c r="AR45" s="595"/>
      <c r="AS45" s="595"/>
      <c r="AT45" s="595"/>
      <c r="AU45" s="595"/>
      <c r="AV45" s="595"/>
      <c r="AW45" s="595"/>
      <c r="AX45" s="595"/>
      <c r="AY45" s="595"/>
      <c r="AZ45" s="595"/>
      <c r="BA45" s="595"/>
      <c r="BB45" s="595"/>
      <c r="BC45" s="595"/>
      <c r="BD45" s="595"/>
      <c r="BE45" s="595"/>
      <c r="BF45" s="595"/>
      <c r="BG45" s="595"/>
      <c r="BH45" s="595"/>
      <c r="BI45" s="595"/>
      <c r="BJ45" s="595"/>
      <c r="BK45" s="595"/>
      <c r="BL45" s="595"/>
      <c r="BM45" s="595"/>
      <c r="BN45" s="595"/>
      <c r="BO45" s="595"/>
      <c r="BP45" s="595"/>
      <c r="BQ45" s="595"/>
      <c r="BR45" s="595"/>
      <c r="BS45" s="595"/>
      <c r="BT45" s="595"/>
      <c r="BU45" s="595"/>
      <c r="BV45" s="595"/>
      <c r="BW45" s="595"/>
      <c r="BX45" s="595"/>
      <c r="BY45" s="595"/>
      <c r="BZ45" s="595"/>
      <c r="CA45" s="595"/>
      <c r="CB45" s="595"/>
      <c r="CC45" s="595"/>
      <c r="CD45" s="595"/>
      <c r="CE45" s="595"/>
      <c r="CF45" s="595"/>
      <c r="CG45" s="595"/>
      <c r="CH45" s="595"/>
      <c r="CI45" s="595"/>
      <c r="CJ45" s="595"/>
      <c r="CK45" s="595"/>
      <c r="CL45" s="595"/>
      <c r="CM45" s="595"/>
      <c r="CN45" s="595"/>
      <c r="CO45" s="595"/>
      <c r="CP45" s="595"/>
      <c r="CQ45" s="595"/>
      <c r="CR45" s="595"/>
      <c r="CS45" s="595"/>
      <c r="CT45" s="595"/>
      <c r="CU45" s="595"/>
      <c r="CV45" s="595"/>
      <c r="CW45" s="595"/>
      <c r="CX45" s="595"/>
      <c r="CY45" s="595"/>
      <c r="CZ45" s="595"/>
      <c r="DA45" s="595"/>
      <c r="DB45" s="595"/>
      <c r="DC45" s="595"/>
      <c r="DD45" s="595"/>
      <c r="DE45" s="595"/>
      <c r="DF45" s="595"/>
      <c r="DG45" s="595"/>
      <c r="DH45" s="595"/>
      <c r="DI45" s="595"/>
      <c r="DJ45" s="595"/>
      <c r="DK45" s="595"/>
      <c r="DL45" s="595"/>
      <c r="DM45" s="595"/>
      <c r="DN45" s="595"/>
      <c r="DO45" s="595"/>
      <c r="DP45" s="595"/>
      <c r="DQ45" s="595"/>
      <c r="DR45" s="595"/>
      <c r="DS45" s="595"/>
      <c r="DT45" s="595"/>
      <c r="DU45" s="595"/>
      <c r="DV45" s="595"/>
      <c r="DW45" s="595"/>
      <c r="DX45" s="595"/>
      <c r="DY45" s="595"/>
      <c r="DZ45" s="595"/>
      <c r="EA45" s="595"/>
      <c r="EB45" s="595"/>
      <c r="EC45" s="595"/>
      <c r="ED45" s="595"/>
      <c r="EE45" s="595"/>
      <c r="EF45" s="595"/>
      <c r="EG45" s="595"/>
      <c r="EH45" s="595"/>
      <c r="EI45" s="595"/>
      <c r="EJ45" s="595"/>
      <c r="EK45" s="595"/>
      <c r="EL45" s="595"/>
      <c r="EM45" s="595"/>
      <c r="EN45" s="595"/>
      <c r="EO45" s="595"/>
      <c r="EP45" s="595"/>
      <c r="EQ45" s="595"/>
      <c r="ER45" s="595"/>
      <c r="ES45" s="595"/>
      <c r="ET45" s="595"/>
      <c r="EU45" s="595"/>
      <c r="EV45" s="595"/>
      <c r="EW45" s="595"/>
      <c r="EX45" s="595"/>
      <c r="EY45" s="595"/>
      <c r="EZ45" s="595"/>
      <c r="FA45" s="595"/>
      <c r="FB45" s="595"/>
      <c r="FC45" s="595"/>
      <c r="FD45" s="595"/>
      <c r="FE45" s="595"/>
      <c r="FF45" s="595"/>
      <c r="FG45" s="595"/>
      <c r="FH45" s="595"/>
      <c r="FI45" s="595"/>
      <c r="FJ45" s="595"/>
      <c r="FK45" s="595"/>
      <c r="FL45" s="595"/>
      <c r="FM45" s="595"/>
      <c r="FN45" s="595"/>
      <c r="FO45" s="595"/>
      <c r="FP45" s="595"/>
      <c r="FQ45" s="595"/>
      <c r="FR45" s="595"/>
      <c r="FS45" s="595"/>
      <c r="FT45" s="595"/>
      <c r="FU45" s="595"/>
      <c r="FV45" s="595"/>
      <c r="FW45" s="595"/>
      <c r="FX45" s="595"/>
      <c r="FY45" s="595"/>
      <c r="FZ45" s="595"/>
      <c r="GA45" s="595"/>
      <c r="GB45" s="595"/>
      <c r="GC45" s="595"/>
      <c r="GD45" s="595"/>
      <c r="GE45" s="595"/>
      <c r="GF45" s="595"/>
      <c r="GG45" s="595"/>
      <c r="GH45" s="595"/>
      <c r="GI45" s="595"/>
      <c r="GJ45" s="595"/>
      <c r="GK45" s="595"/>
      <c r="GL45" s="595"/>
      <c r="GM45" s="595"/>
      <c r="GN45" s="595"/>
      <c r="GO45" s="595"/>
      <c r="GP45" s="595"/>
      <c r="GQ45" s="595"/>
      <c r="GR45" s="595"/>
      <c r="GS45" s="595"/>
      <c r="GT45" s="595"/>
      <c r="GU45" s="595"/>
      <c r="GV45" s="595"/>
      <c r="GW45" s="595"/>
      <c r="GX45" s="595"/>
      <c r="GY45" s="595"/>
      <c r="GZ45" s="595"/>
      <c r="HA45" s="595"/>
      <c r="HB45" s="595"/>
      <c r="HC45" s="595"/>
      <c r="HD45" s="595"/>
      <c r="HE45" s="595"/>
      <c r="HF45" s="595"/>
      <c r="HG45" s="595"/>
      <c r="HH45" s="595"/>
      <c r="HI45" s="595"/>
      <c r="HJ45" s="595"/>
      <c r="HK45" s="595"/>
      <c r="HL45" s="595"/>
      <c r="HM45" s="595"/>
      <c r="HN45" s="595"/>
      <c r="HO45" s="595"/>
      <c r="HP45" s="595"/>
      <c r="HQ45" s="595"/>
      <c r="HR45" s="595"/>
      <c r="HS45" s="595"/>
      <c r="HT45" s="595"/>
      <c r="HU45" s="595"/>
      <c r="HV45" s="595"/>
      <c r="HW45" s="595"/>
      <c r="HX45" s="595"/>
      <c r="HY45" s="595"/>
      <c r="HZ45" s="595"/>
      <c r="IA45" s="595"/>
      <c r="IB45" s="595"/>
      <c r="IC45" s="595"/>
      <c r="ID45" s="595"/>
      <c r="IE45" s="595"/>
      <c r="IF45" s="595"/>
      <c r="IG45" s="595"/>
      <c r="IH45" s="595"/>
      <c r="II45" s="595"/>
      <c r="IJ45" s="595"/>
      <c r="IK45" s="595"/>
      <c r="IL45" s="595"/>
      <c r="IM45" s="595"/>
      <c r="IN45" s="595"/>
      <c r="IO45" s="595"/>
      <c r="IP45" s="595"/>
      <c r="IQ45" s="595"/>
      <c r="IR45" s="595"/>
      <c r="IS45" s="595"/>
      <c r="IT45" s="595"/>
      <c r="IU45" s="595"/>
      <c r="IV45" s="595"/>
    </row>
    <row r="46" spans="1:256" ht="11.9" customHeight="1">
      <c r="A46" s="155" t="s">
        <v>16</v>
      </c>
      <c r="B46" s="23"/>
      <c r="C46" s="94">
        <f>SUM(C47:C48)</f>
        <v>115</v>
      </c>
      <c r="D46" s="94">
        <f>SUM(D47:D48)</f>
        <v>266</v>
      </c>
      <c r="E46" s="94">
        <f t="shared" si="5"/>
        <v>131.30434782608694</v>
      </c>
      <c r="F46" s="94">
        <f>SUM(F47:F48)</f>
        <v>421</v>
      </c>
      <c r="G46" s="311">
        <f>SUM(G47:G48)</f>
        <v>713</v>
      </c>
      <c r="H46" s="94">
        <f t="shared" si="6"/>
        <v>69.358669833729223</v>
      </c>
      <c r="I46" s="577">
        <f t="shared" si="4"/>
        <v>536</v>
      </c>
      <c r="J46" s="577">
        <f t="shared" si="4"/>
        <v>979</v>
      </c>
      <c r="K46" s="208">
        <f t="shared" si="7"/>
        <v>82.649253731343293</v>
      </c>
      <c r="L46" s="595"/>
      <c r="M46" s="595"/>
      <c r="N46" s="595"/>
      <c r="O46" s="595"/>
      <c r="P46" s="595"/>
      <c r="Q46" s="595"/>
      <c r="R46" s="595"/>
      <c r="S46" s="595"/>
      <c r="T46" s="595"/>
      <c r="U46" s="595"/>
      <c r="V46" s="595"/>
      <c r="W46" s="595"/>
      <c r="X46" s="595"/>
      <c r="Y46" s="595"/>
      <c r="Z46" s="595"/>
      <c r="AA46" s="595"/>
      <c r="AB46" s="595"/>
      <c r="AC46" s="595"/>
      <c r="AD46" s="595"/>
      <c r="AE46" s="595"/>
      <c r="AF46" s="595"/>
      <c r="AG46" s="595"/>
      <c r="AH46" s="595"/>
      <c r="AI46" s="595"/>
      <c r="AJ46" s="595"/>
      <c r="AK46" s="595"/>
      <c r="AL46" s="595"/>
      <c r="AM46" s="595"/>
      <c r="AN46" s="595"/>
      <c r="AO46" s="595"/>
      <c r="AP46" s="595"/>
      <c r="AQ46" s="595"/>
      <c r="AR46" s="595"/>
      <c r="AS46" s="595"/>
      <c r="AT46" s="595"/>
      <c r="AU46" s="595"/>
      <c r="AV46" s="595"/>
      <c r="AW46" s="595"/>
      <c r="AX46" s="595"/>
      <c r="AY46" s="595"/>
      <c r="AZ46" s="595"/>
      <c r="BA46" s="595"/>
      <c r="BB46" s="595"/>
      <c r="BC46" s="595"/>
      <c r="BD46" s="595"/>
      <c r="BE46" s="595"/>
      <c r="BF46" s="595"/>
      <c r="BG46" s="595"/>
      <c r="BH46" s="595"/>
      <c r="BI46" s="595"/>
      <c r="BJ46" s="595"/>
      <c r="BK46" s="595"/>
      <c r="BL46" s="595"/>
      <c r="BM46" s="595"/>
      <c r="BN46" s="595"/>
      <c r="BO46" s="595"/>
      <c r="BP46" s="595"/>
      <c r="BQ46" s="595"/>
      <c r="BR46" s="595"/>
      <c r="BS46" s="595"/>
      <c r="BT46" s="595"/>
      <c r="BU46" s="595"/>
      <c r="BV46" s="595"/>
      <c r="BW46" s="595"/>
      <c r="BX46" s="595"/>
      <c r="BY46" s="595"/>
      <c r="BZ46" s="595"/>
      <c r="CA46" s="595"/>
      <c r="CB46" s="595"/>
      <c r="CC46" s="595"/>
      <c r="CD46" s="595"/>
      <c r="CE46" s="595"/>
      <c r="CF46" s="595"/>
      <c r="CG46" s="595"/>
      <c r="CH46" s="595"/>
      <c r="CI46" s="595"/>
      <c r="CJ46" s="595"/>
      <c r="CK46" s="595"/>
      <c r="CL46" s="595"/>
      <c r="CM46" s="595"/>
      <c r="CN46" s="595"/>
      <c r="CO46" s="595"/>
      <c r="CP46" s="595"/>
      <c r="CQ46" s="595"/>
      <c r="CR46" s="595"/>
      <c r="CS46" s="595"/>
      <c r="CT46" s="595"/>
      <c r="CU46" s="595"/>
      <c r="CV46" s="595"/>
      <c r="CW46" s="595"/>
      <c r="CX46" s="595"/>
      <c r="CY46" s="595"/>
      <c r="CZ46" s="595"/>
      <c r="DA46" s="595"/>
      <c r="DB46" s="595"/>
      <c r="DC46" s="595"/>
      <c r="DD46" s="595"/>
      <c r="DE46" s="595"/>
      <c r="DF46" s="595"/>
      <c r="DG46" s="595"/>
      <c r="DH46" s="595"/>
      <c r="DI46" s="595"/>
      <c r="DJ46" s="595"/>
      <c r="DK46" s="595"/>
      <c r="DL46" s="595"/>
      <c r="DM46" s="595"/>
      <c r="DN46" s="595"/>
      <c r="DO46" s="595"/>
      <c r="DP46" s="595"/>
      <c r="DQ46" s="595"/>
      <c r="DR46" s="595"/>
      <c r="DS46" s="595"/>
      <c r="DT46" s="595"/>
      <c r="DU46" s="595"/>
      <c r="DV46" s="595"/>
      <c r="DW46" s="595"/>
      <c r="DX46" s="595"/>
      <c r="DY46" s="595"/>
      <c r="DZ46" s="595"/>
      <c r="EA46" s="595"/>
      <c r="EB46" s="595"/>
      <c r="EC46" s="595"/>
      <c r="ED46" s="595"/>
      <c r="EE46" s="595"/>
      <c r="EF46" s="595"/>
      <c r="EG46" s="595"/>
      <c r="EH46" s="595"/>
      <c r="EI46" s="595"/>
      <c r="EJ46" s="595"/>
      <c r="EK46" s="595"/>
      <c r="EL46" s="595"/>
      <c r="EM46" s="595"/>
      <c r="EN46" s="595"/>
      <c r="EO46" s="595"/>
      <c r="EP46" s="595"/>
      <c r="EQ46" s="595"/>
      <c r="ER46" s="595"/>
      <c r="ES46" s="595"/>
      <c r="ET46" s="595"/>
      <c r="EU46" s="595"/>
      <c r="EV46" s="595"/>
      <c r="EW46" s="595"/>
      <c r="EX46" s="595"/>
      <c r="EY46" s="595"/>
      <c r="EZ46" s="595"/>
      <c r="FA46" s="595"/>
      <c r="FB46" s="595"/>
      <c r="FC46" s="595"/>
      <c r="FD46" s="595"/>
      <c r="FE46" s="595"/>
      <c r="FF46" s="595"/>
      <c r="FG46" s="595"/>
      <c r="FH46" s="595"/>
      <c r="FI46" s="595"/>
      <c r="FJ46" s="595"/>
      <c r="FK46" s="595"/>
      <c r="FL46" s="595"/>
      <c r="FM46" s="595"/>
      <c r="FN46" s="595"/>
      <c r="FO46" s="595"/>
      <c r="FP46" s="595"/>
      <c r="FQ46" s="595"/>
      <c r="FR46" s="595"/>
      <c r="FS46" s="595"/>
      <c r="FT46" s="595"/>
      <c r="FU46" s="595"/>
      <c r="FV46" s="595"/>
      <c r="FW46" s="595"/>
      <c r="FX46" s="595"/>
      <c r="FY46" s="595"/>
      <c r="FZ46" s="595"/>
      <c r="GA46" s="595"/>
      <c r="GB46" s="595"/>
      <c r="GC46" s="595"/>
      <c r="GD46" s="595"/>
      <c r="GE46" s="595"/>
      <c r="GF46" s="595"/>
      <c r="GG46" s="595"/>
      <c r="GH46" s="595"/>
      <c r="GI46" s="595"/>
      <c r="GJ46" s="595"/>
      <c r="GK46" s="595"/>
      <c r="GL46" s="595"/>
      <c r="GM46" s="595"/>
      <c r="GN46" s="595"/>
      <c r="GO46" s="595"/>
      <c r="GP46" s="595"/>
      <c r="GQ46" s="595"/>
      <c r="GR46" s="595"/>
      <c r="GS46" s="595"/>
      <c r="GT46" s="595"/>
      <c r="GU46" s="595"/>
      <c r="GV46" s="595"/>
      <c r="GW46" s="595"/>
      <c r="GX46" s="595"/>
      <c r="GY46" s="595"/>
      <c r="GZ46" s="595"/>
      <c r="HA46" s="595"/>
      <c r="HB46" s="595"/>
      <c r="HC46" s="595"/>
      <c r="HD46" s="595"/>
      <c r="HE46" s="595"/>
      <c r="HF46" s="595"/>
      <c r="HG46" s="595"/>
      <c r="HH46" s="595"/>
      <c r="HI46" s="595"/>
      <c r="HJ46" s="595"/>
      <c r="HK46" s="595"/>
      <c r="HL46" s="595"/>
      <c r="HM46" s="595"/>
      <c r="HN46" s="595"/>
      <c r="HO46" s="595"/>
      <c r="HP46" s="595"/>
      <c r="HQ46" s="595"/>
      <c r="HR46" s="595"/>
      <c r="HS46" s="595"/>
      <c r="HT46" s="595"/>
      <c r="HU46" s="595"/>
      <c r="HV46" s="595"/>
      <c r="HW46" s="595"/>
      <c r="HX46" s="595"/>
      <c r="HY46" s="595"/>
      <c r="HZ46" s="595"/>
      <c r="IA46" s="595"/>
      <c r="IB46" s="595"/>
      <c r="IC46" s="595"/>
      <c r="ID46" s="595"/>
      <c r="IE46" s="595"/>
      <c r="IF46" s="595"/>
      <c r="IG46" s="595"/>
      <c r="IH46" s="595"/>
      <c r="II46" s="595"/>
      <c r="IJ46" s="595"/>
      <c r="IK46" s="595"/>
      <c r="IL46" s="595"/>
      <c r="IM46" s="595"/>
      <c r="IN46" s="595"/>
      <c r="IO46" s="595"/>
      <c r="IP46" s="595"/>
      <c r="IQ46" s="595"/>
      <c r="IR46" s="595"/>
      <c r="IS46" s="595"/>
      <c r="IT46" s="595"/>
      <c r="IU46" s="595"/>
      <c r="IV46" s="595"/>
    </row>
    <row r="47" spans="1:256" ht="11.9" customHeight="1">
      <c r="A47" s="155" t="s">
        <v>17</v>
      </c>
      <c r="B47" s="23"/>
      <c r="C47" s="21">
        <v>22</v>
      </c>
      <c r="D47" s="36">
        <v>26</v>
      </c>
      <c r="E47" s="36">
        <f t="shared" si="5"/>
        <v>18.181818181818187</v>
      </c>
      <c r="F47" s="36">
        <v>40</v>
      </c>
      <c r="G47" s="22">
        <v>39</v>
      </c>
      <c r="H47" s="36">
        <f t="shared" si="6"/>
        <v>-2.5000000000000022</v>
      </c>
      <c r="I47" s="21">
        <f t="shared" si="4"/>
        <v>62</v>
      </c>
      <c r="J47" s="21">
        <f t="shared" si="4"/>
        <v>65</v>
      </c>
      <c r="K47" s="208">
        <f t="shared" si="7"/>
        <v>4.8387096774193505</v>
      </c>
      <c r="L47" s="595"/>
      <c r="M47" s="595"/>
      <c r="N47" s="595"/>
      <c r="O47" s="595"/>
      <c r="P47" s="595"/>
      <c r="Q47" s="595"/>
      <c r="R47" s="595"/>
      <c r="S47" s="595"/>
      <c r="T47" s="595"/>
      <c r="U47" s="595"/>
      <c r="V47" s="595"/>
      <c r="W47" s="595"/>
      <c r="X47" s="595"/>
      <c r="Y47" s="595"/>
      <c r="Z47" s="595"/>
      <c r="AA47" s="595"/>
      <c r="AB47" s="595"/>
      <c r="AC47" s="595"/>
      <c r="AD47" s="595"/>
      <c r="AE47" s="595"/>
      <c r="AF47" s="595"/>
      <c r="AG47" s="595"/>
      <c r="AH47" s="595"/>
      <c r="AI47" s="595"/>
      <c r="AJ47" s="595"/>
      <c r="AK47" s="595"/>
      <c r="AL47" s="595"/>
      <c r="AM47" s="595"/>
      <c r="AN47" s="595"/>
      <c r="AO47" s="595"/>
      <c r="AP47" s="595"/>
      <c r="AQ47" s="595"/>
      <c r="AR47" s="595"/>
      <c r="AS47" s="595"/>
      <c r="AT47" s="595"/>
      <c r="AU47" s="595"/>
      <c r="AV47" s="595"/>
      <c r="AW47" s="595"/>
      <c r="AX47" s="595"/>
      <c r="AY47" s="595"/>
      <c r="AZ47" s="595"/>
      <c r="BA47" s="595"/>
      <c r="BB47" s="595"/>
      <c r="BC47" s="595"/>
      <c r="BD47" s="595"/>
      <c r="BE47" s="595"/>
      <c r="BF47" s="595"/>
      <c r="BG47" s="595"/>
      <c r="BH47" s="595"/>
      <c r="BI47" s="595"/>
      <c r="BJ47" s="595"/>
      <c r="BK47" s="595"/>
      <c r="BL47" s="595"/>
      <c r="BM47" s="595"/>
      <c r="BN47" s="595"/>
      <c r="BO47" s="595"/>
      <c r="BP47" s="595"/>
      <c r="BQ47" s="595"/>
      <c r="BR47" s="595"/>
      <c r="BS47" s="595"/>
      <c r="BT47" s="595"/>
      <c r="BU47" s="595"/>
      <c r="BV47" s="595"/>
      <c r="BW47" s="595"/>
      <c r="BX47" s="595"/>
      <c r="BY47" s="595"/>
      <c r="BZ47" s="595"/>
      <c r="CA47" s="595"/>
      <c r="CB47" s="595"/>
      <c r="CC47" s="595"/>
      <c r="CD47" s="595"/>
      <c r="CE47" s="595"/>
      <c r="CF47" s="595"/>
      <c r="CG47" s="595"/>
      <c r="CH47" s="595"/>
      <c r="CI47" s="595"/>
      <c r="CJ47" s="595"/>
      <c r="CK47" s="595"/>
      <c r="CL47" s="595"/>
      <c r="CM47" s="595"/>
      <c r="CN47" s="595"/>
      <c r="CO47" s="595"/>
      <c r="CP47" s="595"/>
      <c r="CQ47" s="595"/>
      <c r="CR47" s="595"/>
      <c r="CS47" s="595"/>
      <c r="CT47" s="595"/>
      <c r="CU47" s="595"/>
      <c r="CV47" s="595"/>
      <c r="CW47" s="595"/>
      <c r="CX47" s="595"/>
      <c r="CY47" s="595"/>
      <c r="CZ47" s="595"/>
      <c r="DA47" s="595"/>
      <c r="DB47" s="595"/>
      <c r="DC47" s="595"/>
      <c r="DD47" s="595"/>
      <c r="DE47" s="595"/>
      <c r="DF47" s="595"/>
      <c r="DG47" s="595"/>
      <c r="DH47" s="595"/>
      <c r="DI47" s="595"/>
      <c r="DJ47" s="595"/>
      <c r="DK47" s="595"/>
      <c r="DL47" s="595"/>
      <c r="DM47" s="595"/>
      <c r="DN47" s="595"/>
      <c r="DO47" s="595"/>
      <c r="DP47" s="595"/>
      <c r="DQ47" s="595"/>
      <c r="DR47" s="595"/>
      <c r="DS47" s="595"/>
      <c r="DT47" s="595"/>
      <c r="DU47" s="595"/>
      <c r="DV47" s="595"/>
      <c r="DW47" s="595"/>
      <c r="DX47" s="595"/>
      <c r="DY47" s="595"/>
      <c r="DZ47" s="595"/>
      <c r="EA47" s="595"/>
      <c r="EB47" s="595"/>
      <c r="EC47" s="595"/>
      <c r="ED47" s="595"/>
      <c r="EE47" s="595"/>
      <c r="EF47" s="595"/>
      <c r="EG47" s="595"/>
      <c r="EH47" s="595"/>
      <c r="EI47" s="595"/>
      <c r="EJ47" s="595"/>
      <c r="EK47" s="595"/>
      <c r="EL47" s="595"/>
      <c r="EM47" s="595"/>
      <c r="EN47" s="595"/>
      <c r="EO47" s="595"/>
      <c r="EP47" s="595"/>
      <c r="EQ47" s="595"/>
      <c r="ER47" s="595"/>
      <c r="ES47" s="595"/>
      <c r="ET47" s="595"/>
      <c r="EU47" s="595"/>
      <c r="EV47" s="595"/>
      <c r="EW47" s="595"/>
      <c r="EX47" s="595"/>
      <c r="EY47" s="595"/>
      <c r="EZ47" s="595"/>
      <c r="FA47" s="595"/>
      <c r="FB47" s="595"/>
      <c r="FC47" s="595"/>
      <c r="FD47" s="595"/>
      <c r="FE47" s="595"/>
      <c r="FF47" s="595"/>
      <c r="FG47" s="595"/>
      <c r="FH47" s="595"/>
      <c r="FI47" s="595"/>
      <c r="FJ47" s="595"/>
      <c r="FK47" s="595"/>
      <c r="FL47" s="595"/>
      <c r="FM47" s="595"/>
      <c r="FN47" s="595"/>
      <c r="FO47" s="595"/>
      <c r="FP47" s="595"/>
      <c r="FQ47" s="595"/>
      <c r="FR47" s="595"/>
      <c r="FS47" s="595"/>
      <c r="FT47" s="595"/>
      <c r="FU47" s="595"/>
      <c r="FV47" s="595"/>
      <c r="FW47" s="595"/>
      <c r="FX47" s="595"/>
      <c r="FY47" s="595"/>
      <c r="FZ47" s="595"/>
      <c r="GA47" s="595"/>
      <c r="GB47" s="595"/>
      <c r="GC47" s="595"/>
      <c r="GD47" s="595"/>
      <c r="GE47" s="595"/>
      <c r="GF47" s="595"/>
      <c r="GG47" s="595"/>
      <c r="GH47" s="595"/>
      <c r="GI47" s="595"/>
      <c r="GJ47" s="595"/>
      <c r="GK47" s="595"/>
      <c r="GL47" s="595"/>
      <c r="GM47" s="595"/>
      <c r="GN47" s="595"/>
      <c r="GO47" s="595"/>
      <c r="GP47" s="595"/>
      <c r="GQ47" s="595"/>
      <c r="GR47" s="595"/>
      <c r="GS47" s="595"/>
      <c r="GT47" s="595"/>
      <c r="GU47" s="595"/>
      <c r="GV47" s="595"/>
      <c r="GW47" s="595"/>
      <c r="GX47" s="595"/>
      <c r="GY47" s="595"/>
      <c r="GZ47" s="595"/>
      <c r="HA47" s="595"/>
      <c r="HB47" s="595"/>
      <c r="HC47" s="595"/>
      <c r="HD47" s="595"/>
      <c r="HE47" s="595"/>
      <c r="HF47" s="595"/>
      <c r="HG47" s="595"/>
      <c r="HH47" s="595"/>
      <c r="HI47" s="595"/>
      <c r="HJ47" s="595"/>
      <c r="HK47" s="595"/>
      <c r="HL47" s="595"/>
      <c r="HM47" s="595"/>
      <c r="HN47" s="595"/>
      <c r="HO47" s="595"/>
      <c r="HP47" s="595"/>
      <c r="HQ47" s="595"/>
      <c r="HR47" s="595"/>
      <c r="HS47" s="595"/>
      <c r="HT47" s="595"/>
      <c r="HU47" s="595"/>
      <c r="HV47" s="595"/>
      <c r="HW47" s="595"/>
      <c r="HX47" s="595"/>
      <c r="HY47" s="595"/>
      <c r="HZ47" s="595"/>
      <c r="IA47" s="595"/>
      <c r="IB47" s="595"/>
      <c r="IC47" s="595"/>
      <c r="ID47" s="595"/>
      <c r="IE47" s="595"/>
      <c r="IF47" s="595"/>
      <c r="IG47" s="595"/>
      <c r="IH47" s="595"/>
      <c r="II47" s="595"/>
      <c r="IJ47" s="595"/>
      <c r="IK47" s="595"/>
      <c r="IL47" s="595"/>
      <c r="IM47" s="595"/>
      <c r="IN47" s="595"/>
      <c r="IO47" s="595"/>
      <c r="IP47" s="595"/>
      <c r="IQ47" s="595"/>
      <c r="IR47" s="595"/>
      <c r="IS47" s="595"/>
      <c r="IT47" s="595"/>
      <c r="IU47" s="595"/>
      <c r="IV47" s="595"/>
    </row>
    <row r="48" spans="1:256" ht="11.9" customHeight="1">
      <c r="A48" s="155" t="s">
        <v>18</v>
      </c>
      <c r="B48" s="23"/>
      <c r="C48" s="21">
        <v>93</v>
      </c>
      <c r="D48" s="36">
        <v>240</v>
      </c>
      <c r="E48" s="36">
        <f t="shared" si="5"/>
        <v>158.06451612903226</v>
      </c>
      <c r="F48" s="36">
        <v>381</v>
      </c>
      <c r="G48" s="22">
        <v>674</v>
      </c>
      <c r="H48" s="36">
        <f t="shared" si="6"/>
        <v>76.902887139107605</v>
      </c>
      <c r="I48" s="21">
        <f t="shared" si="4"/>
        <v>474</v>
      </c>
      <c r="J48" s="21">
        <f t="shared" si="4"/>
        <v>914</v>
      </c>
      <c r="K48" s="208">
        <f t="shared" si="7"/>
        <v>92.827004219409275</v>
      </c>
      <c r="L48" s="595"/>
      <c r="M48" s="595"/>
      <c r="N48" s="595"/>
      <c r="O48" s="595"/>
      <c r="P48" s="595"/>
      <c r="Q48" s="595"/>
      <c r="R48" s="595"/>
      <c r="S48" s="595"/>
      <c r="T48" s="595"/>
      <c r="U48" s="595"/>
      <c r="V48" s="595"/>
      <c r="W48" s="595"/>
      <c r="X48" s="595"/>
      <c r="Y48" s="595"/>
      <c r="Z48" s="595"/>
      <c r="AA48" s="595"/>
      <c r="AB48" s="595"/>
      <c r="AC48" s="595"/>
      <c r="AD48" s="595"/>
      <c r="AE48" s="595"/>
      <c r="AF48" s="595"/>
      <c r="AG48" s="595"/>
      <c r="AH48" s="595"/>
      <c r="AI48" s="595"/>
      <c r="AJ48" s="595"/>
      <c r="AK48" s="595"/>
      <c r="AL48" s="595"/>
      <c r="AM48" s="595"/>
      <c r="AN48" s="595"/>
      <c r="AO48" s="595"/>
      <c r="AP48" s="595"/>
      <c r="AQ48" s="595"/>
      <c r="AR48" s="595"/>
      <c r="AS48" s="595"/>
      <c r="AT48" s="595"/>
      <c r="AU48" s="595"/>
      <c r="AV48" s="595"/>
      <c r="AW48" s="595"/>
      <c r="AX48" s="595"/>
      <c r="AY48" s="595"/>
      <c r="AZ48" s="595"/>
      <c r="BA48" s="595"/>
      <c r="BB48" s="595"/>
      <c r="BC48" s="595"/>
      <c r="BD48" s="595"/>
      <c r="BE48" s="595"/>
      <c r="BF48" s="595"/>
      <c r="BG48" s="595"/>
      <c r="BH48" s="595"/>
      <c r="BI48" s="595"/>
      <c r="BJ48" s="595"/>
      <c r="BK48" s="595"/>
      <c r="BL48" s="595"/>
      <c r="BM48" s="595"/>
      <c r="BN48" s="595"/>
      <c r="BO48" s="595"/>
      <c r="BP48" s="595"/>
      <c r="BQ48" s="595"/>
      <c r="BR48" s="595"/>
      <c r="BS48" s="595"/>
      <c r="BT48" s="595"/>
      <c r="BU48" s="595"/>
      <c r="BV48" s="595"/>
      <c r="BW48" s="595"/>
      <c r="BX48" s="595"/>
      <c r="BY48" s="595"/>
      <c r="BZ48" s="595"/>
      <c r="CA48" s="595"/>
      <c r="CB48" s="595"/>
      <c r="CC48" s="595"/>
      <c r="CD48" s="595"/>
      <c r="CE48" s="595"/>
      <c r="CF48" s="595"/>
      <c r="CG48" s="595"/>
      <c r="CH48" s="595"/>
      <c r="CI48" s="595"/>
      <c r="CJ48" s="595"/>
      <c r="CK48" s="595"/>
      <c r="CL48" s="595"/>
      <c r="CM48" s="595"/>
      <c r="CN48" s="595"/>
      <c r="CO48" s="595"/>
      <c r="CP48" s="595"/>
      <c r="CQ48" s="595"/>
      <c r="CR48" s="595"/>
      <c r="CS48" s="595"/>
      <c r="CT48" s="595"/>
      <c r="CU48" s="595"/>
      <c r="CV48" s="595"/>
      <c r="CW48" s="595"/>
      <c r="CX48" s="595"/>
      <c r="CY48" s="595"/>
      <c r="CZ48" s="595"/>
      <c r="DA48" s="595"/>
      <c r="DB48" s="595"/>
      <c r="DC48" s="595"/>
      <c r="DD48" s="595"/>
      <c r="DE48" s="595"/>
      <c r="DF48" s="595"/>
      <c r="DG48" s="595"/>
      <c r="DH48" s="595"/>
      <c r="DI48" s="595"/>
      <c r="DJ48" s="595"/>
      <c r="DK48" s="595"/>
      <c r="DL48" s="595"/>
      <c r="DM48" s="595"/>
      <c r="DN48" s="595"/>
      <c r="DO48" s="595"/>
      <c r="DP48" s="595"/>
      <c r="DQ48" s="595"/>
      <c r="DR48" s="595"/>
      <c r="DS48" s="595"/>
      <c r="DT48" s="595"/>
      <c r="DU48" s="595"/>
      <c r="DV48" s="595"/>
      <c r="DW48" s="595"/>
      <c r="DX48" s="595"/>
      <c r="DY48" s="595"/>
      <c r="DZ48" s="595"/>
      <c r="EA48" s="595"/>
      <c r="EB48" s="595"/>
      <c r="EC48" s="595"/>
      <c r="ED48" s="595"/>
      <c r="EE48" s="595"/>
      <c r="EF48" s="595"/>
      <c r="EG48" s="595"/>
      <c r="EH48" s="595"/>
      <c r="EI48" s="595"/>
      <c r="EJ48" s="595"/>
      <c r="EK48" s="595"/>
      <c r="EL48" s="595"/>
      <c r="EM48" s="595"/>
      <c r="EN48" s="595"/>
      <c r="EO48" s="595"/>
      <c r="EP48" s="595"/>
      <c r="EQ48" s="595"/>
      <c r="ER48" s="595"/>
      <c r="ES48" s="595"/>
      <c r="ET48" s="595"/>
      <c r="EU48" s="595"/>
      <c r="EV48" s="595"/>
      <c r="EW48" s="595"/>
      <c r="EX48" s="595"/>
      <c r="EY48" s="595"/>
      <c r="EZ48" s="595"/>
      <c r="FA48" s="595"/>
      <c r="FB48" s="595"/>
      <c r="FC48" s="595"/>
      <c r="FD48" s="595"/>
      <c r="FE48" s="595"/>
      <c r="FF48" s="595"/>
      <c r="FG48" s="595"/>
      <c r="FH48" s="595"/>
      <c r="FI48" s="595"/>
      <c r="FJ48" s="595"/>
      <c r="FK48" s="595"/>
      <c r="FL48" s="595"/>
      <c r="FM48" s="595"/>
      <c r="FN48" s="595"/>
      <c r="FO48" s="595"/>
      <c r="FP48" s="595"/>
      <c r="FQ48" s="595"/>
      <c r="FR48" s="595"/>
      <c r="FS48" s="595"/>
      <c r="FT48" s="595"/>
      <c r="FU48" s="595"/>
      <c r="FV48" s="595"/>
      <c r="FW48" s="595"/>
      <c r="FX48" s="595"/>
      <c r="FY48" s="595"/>
      <c r="FZ48" s="595"/>
      <c r="GA48" s="595"/>
      <c r="GB48" s="595"/>
      <c r="GC48" s="595"/>
      <c r="GD48" s="595"/>
      <c r="GE48" s="595"/>
      <c r="GF48" s="595"/>
      <c r="GG48" s="595"/>
      <c r="GH48" s="595"/>
      <c r="GI48" s="595"/>
      <c r="GJ48" s="595"/>
      <c r="GK48" s="595"/>
      <c r="GL48" s="595"/>
      <c r="GM48" s="595"/>
      <c r="GN48" s="595"/>
      <c r="GO48" s="595"/>
      <c r="GP48" s="595"/>
      <c r="GQ48" s="595"/>
      <c r="GR48" s="595"/>
      <c r="GS48" s="595"/>
      <c r="GT48" s="595"/>
      <c r="GU48" s="595"/>
      <c r="GV48" s="595"/>
      <c r="GW48" s="595"/>
      <c r="GX48" s="595"/>
      <c r="GY48" s="595"/>
      <c r="GZ48" s="595"/>
      <c r="HA48" s="595"/>
      <c r="HB48" s="595"/>
      <c r="HC48" s="595"/>
      <c r="HD48" s="595"/>
      <c r="HE48" s="595"/>
      <c r="HF48" s="595"/>
      <c r="HG48" s="595"/>
      <c r="HH48" s="595"/>
      <c r="HI48" s="595"/>
      <c r="HJ48" s="595"/>
      <c r="HK48" s="595"/>
      <c r="HL48" s="595"/>
      <c r="HM48" s="595"/>
      <c r="HN48" s="595"/>
      <c r="HO48" s="595"/>
      <c r="HP48" s="595"/>
      <c r="HQ48" s="595"/>
      <c r="HR48" s="595"/>
      <c r="HS48" s="595"/>
      <c r="HT48" s="595"/>
      <c r="HU48" s="595"/>
      <c r="HV48" s="595"/>
      <c r="HW48" s="595"/>
      <c r="HX48" s="595"/>
      <c r="HY48" s="595"/>
      <c r="HZ48" s="595"/>
      <c r="IA48" s="595"/>
      <c r="IB48" s="595"/>
      <c r="IC48" s="595"/>
      <c r="ID48" s="595"/>
      <c r="IE48" s="595"/>
      <c r="IF48" s="595"/>
      <c r="IG48" s="595"/>
      <c r="IH48" s="595"/>
      <c r="II48" s="595"/>
      <c r="IJ48" s="595"/>
      <c r="IK48" s="595"/>
      <c r="IL48" s="595"/>
      <c r="IM48" s="595"/>
      <c r="IN48" s="595"/>
      <c r="IO48" s="595"/>
      <c r="IP48" s="595"/>
      <c r="IQ48" s="595"/>
      <c r="IR48" s="595"/>
      <c r="IS48" s="595"/>
      <c r="IT48" s="595"/>
      <c r="IU48" s="595"/>
      <c r="IV48" s="595"/>
    </row>
    <row r="49" spans="1:256" ht="11.9" customHeight="1">
      <c r="A49" s="155" t="s">
        <v>19</v>
      </c>
      <c r="B49" s="23"/>
      <c r="C49" s="21">
        <v>7</v>
      </c>
      <c r="D49" s="36">
        <v>4</v>
      </c>
      <c r="E49" s="36">
        <f t="shared" si="5"/>
        <v>-42.857142857142861</v>
      </c>
      <c r="F49" s="36">
        <v>0</v>
      </c>
      <c r="G49" s="22">
        <v>73</v>
      </c>
      <c r="H49" s="36" t="str">
        <f t="shared" si="6"/>
        <v>##</v>
      </c>
      <c r="I49" s="21">
        <f t="shared" si="4"/>
        <v>7</v>
      </c>
      <c r="J49" s="21">
        <f t="shared" si="4"/>
        <v>77</v>
      </c>
      <c r="K49" s="208" t="str">
        <f t="shared" si="7"/>
        <v>##</v>
      </c>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c r="DJ49" s="595"/>
      <c r="DK49" s="595"/>
      <c r="DL49" s="595"/>
      <c r="DM49" s="595"/>
      <c r="DN49" s="595"/>
      <c r="DO49" s="595"/>
      <c r="DP49" s="595"/>
      <c r="DQ49" s="595"/>
      <c r="DR49" s="595"/>
      <c r="DS49" s="595"/>
      <c r="DT49" s="595"/>
      <c r="DU49" s="595"/>
      <c r="DV49" s="595"/>
      <c r="DW49" s="595"/>
      <c r="DX49" s="595"/>
      <c r="DY49" s="595"/>
      <c r="DZ49" s="595"/>
      <c r="EA49" s="595"/>
      <c r="EB49" s="595"/>
      <c r="EC49" s="595"/>
      <c r="ED49" s="595"/>
      <c r="EE49" s="595"/>
      <c r="EF49" s="595"/>
      <c r="EG49" s="595"/>
      <c r="EH49" s="595"/>
      <c r="EI49" s="595"/>
      <c r="EJ49" s="595"/>
      <c r="EK49" s="595"/>
      <c r="EL49" s="595"/>
      <c r="EM49" s="595"/>
      <c r="EN49" s="595"/>
      <c r="EO49" s="595"/>
      <c r="EP49" s="595"/>
      <c r="EQ49" s="595"/>
      <c r="ER49" s="595"/>
      <c r="ES49" s="595"/>
      <c r="ET49" s="595"/>
      <c r="EU49" s="595"/>
      <c r="EV49" s="595"/>
      <c r="EW49" s="595"/>
      <c r="EX49" s="595"/>
      <c r="EY49" s="595"/>
      <c r="EZ49" s="595"/>
      <c r="FA49" s="595"/>
      <c r="FB49" s="595"/>
      <c r="FC49" s="595"/>
      <c r="FD49" s="595"/>
      <c r="FE49" s="595"/>
      <c r="FF49" s="595"/>
      <c r="FG49" s="595"/>
      <c r="FH49" s="595"/>
      <c r="FI49" s="595"/>
      <c r="FJ49" s="595"/>
      <c r="FK49" s="595"/>
      <c r="FL49" s="595"/>
      <c r="FM49" s="595"/>
      <c r="FN49" s="595"/>
      <c r="FO49" s="595"/>
      <c r="FP49" s="595"/>
      <c r="FQ49" s="595"/>
      <c r="FR49" s="595"/>
      <c r="FS49" s="595"/>
      <c r="FT49" s="595"/>
      <c r="FU49" s="595"/>
      <c r="FV49" s="595"/>
      <c r="FW49" s="595"/>
      <c r="FX49" s="595"/>
      <c r="FY49" s="595"/>
      <c r="FZ49" s="595"/>
      <c r="GA49" s="595"/>
      <c r="GB49" s="595"/>
      <c r="GC49" s="595"/>
      <c r="GD49" s="595"/>
      <c r="GE49" s="595"/>
      <c r="GF49" s="595"/>
      <c r="GG49" s="595"/>
      <c r="GH49" s="595"/>
      <c r="GI49" s="595"/>
      <c r="GJ49" s="595"/>
      <c r="GK49" s="595"/>
      <c r="GL49" s="595"/>
      <c r="GM49" s="595"/>
      <c r="GN49" s="595"/>
      <c r="GO49" s="595"/>
      <c r="GP49" s="595"/>
      <c r="GQ49" s="595"/>
      <c r="GR49" s="595"/>
      <c r="GS49" s="595"/>
      <c r="GT49" s="595"/>
      <c r="GU49" s="595"/>
      <c r="GV49" s="595"/>
      <c r="GW49" s="595"/>
      <c r="GX49" s="595"/>
      <c r="GY49" s="595"/>
      <c r="GZ49" s="595"/>
      <c r="HA49" s="595"/>
      <c r="HB49" s="595"/>
      <c r="HC49" s="595"/>
      <c r="HD49" s="595"/>
      <c r="HE49" s="595"/>
      <c r="HF49" s="595"/>
      <c r="HG49" s="595"/>
      <c r="HH49" s="595"/>
      <c r="HI49" s="595"/>
      <c r="HJ49" s="595"/>
      <c r="HK49" s="595"/>
      <c r="HL49" s="595"/>
      <c r="HM49" s="595"/>
      <c r="HN49" s="595"/>
      <c r="HO49" s="595"/>
      <c r="HP49" s="595"/>
      <c r="HQ49" s="595"/>
      <c r="HR49" s="595"/>
      <c r="HS49" s="595"/>
      <c r="HT49" s="595"/>
      <c r="HU49" s="595"/>
      <c r="HV49" s="595"/>
      <c r="HW49" s="595"/>
      <c r="HX49" s="595"/>
      <c r="HY49" s="595"/>
      <c r="HZ49" s="595"/>
      <c r="IA49" s="595"/>
      <c r="IB49" s="595"/>
      <c r="IC49" s="595"/>
      <c r="ID49" s="595"/>
      <c r="IE49" s="595"/>
      <c r="IF49" s="595"/>
      <c r="IG49" s="595"/>
      <c r="IH49" s="595"/>
      <c r="II49" s="595"/>
      <c r="IJ49" s="595"/>
      <c r="IK49" s="595"/>
      <c r="IL49" s="595"/>
      <c r="IM49" s="595"/>
      <c r="IN49" s="595"/>
      <c r="IO49" s="595"/>
      <c r="IP49" s="595"/>
      <c r="IQ49" s="595"/>
      <c r="IR49" s="595"/>
      <c r="IS49" s="595"/>
      <c r="IT49" s="595"/>
      <c r="IU49" s="595"/>
      <c r="IV49" s="595"/>
    </row>
    <row r="50" spans="1:256" ht="11.9" customHeight="1">
      <c r="A50" s="155" t="s">
        <v>20</v>
      </c>
      <c r="B50" s="23"/>
      <c r="C50" s="21">
        <v>72</v>
      </c>
      <c r="D50" s="36">
        <v>79</v>
      </c>
      <c r="E50" s="36">
        <f t="shared" si="5"/>
        <v>9.7222222222222321</v>
      </c>
      <c r="F50" s="36">
        <v>634</v>
      </c>
      <c r="G50" s="22">
        <v>1306</v>
      </c>
      <c r="H50" s="36">
        <f t="shared" si="6"/>
        <v>105.99369085173502</v>
      </c>
      <c r="I50" s="21">
        <f t="shared" si="4"/>
        <v>706</v>
      </c>
      <c r="J50" s="21">
        <f t="shared" si="4"/>
        <v>1385</v>
      </c>
      <c r="K50" s="208">
        <f t="shared" si="7"/>
        <v>96.175637393767715</v>
      </c>
      <c r="L50" s="595"/>
      <c r="M50" s="595"/>
      <c r="N50" s="595"/>
      <c r="O50" s="595"/>
      <c r="P50" s="595"/>
      <c r="Q50" s="595"/>
      <c r="R50" s="595"/>
      <c r="S50" s="595"/>
      <c r="T50" s="595"/>
      <c r="U50" s="595"/>
      <c r="V50" s="595"/>
      <c r="W50" s="595"/>
      <c r="X50" s="595"/>
      <c r="Y50" s="595"/>
      <c r="Z50" s="595"/>
      <c r="AA50" s="595"/>
      <c r="AB50" s="595"/>
      <c r="AC50" s="595"/>
      <c r="AD50" s="595"/>
      <c r="AE50" s="595"/>
      <c r="AF50" s="595"/>
      <c r="AG50" s="595"/>
      <c r="AH50" s="595"/>
      <c r="AI50" s="595"/>
      <c r="AJ50" s="595"/>
      <c r="AK50" s="595"/>
      <c r="AL50" s="595"/>
      <c r="AM50" s="595"/>
      <c r="AN50" s="595"/>
      <c r="AO50" s="595"/>
      <c r="AP50" s="595"/>
      <c r="AQ50" s="595"/>
      <c r="AR50" s="595"/>
      <c r="AS50" s="595"/>
      <c r="AT50" s="595"/>
      <c r="AU50" s="595"/>
      <c r="AV50" s="595"/>
      <c r="AW50" s="595"/>
      <c r="AX50" s="595"/>
      <c r="AY50" s="595"/>
      <c r="AZ50" s="595"/>
      <c r="BA50" s="595"/>
      <c r="BB50" s="595"/>
      <c r="BC50" s="595"/>
      <c r="BD50" s="595"/>
      <c r="BE50" s="595"/>
      <c r="BF50" s="595"/>
      <c r="BG50" s="595"/>
      <c r="BH50" s="595"/>
      <c r="BI50" s="595"/>
      <c r="BJ50" s="595"/>
      <c r="BK50" s="595"/>
      <c r="BL50" s="595"/>
      <c r="BM50" s="595"/>
      <c r="BN50" s="595"/>
      <c r="BO50" s="595"/>
      <c r="BP50" s="595"/>
      <c r="BQ50" s="595"/>
      <c r="BR50" s="595"/>
      <c r="BS50" s="595"/>
      <c r="BT50" s="595"/>
      <c r="BU50" s="595"/>
      <c r="BV50" s="595"/>
      <c r="BW50" s="595"/>
      <c r="BX50" s="595"/>
      <c r="BY50" s="595"/>
      <c r="BZ50" s="595"/>
      <c r="CA50" s="595"/>
      <c r="CB50" s="595"/>
      <c r="CC50" s="595"/>
      <c r="CD50" s="595"/>
      <c r="CE50" s="595"/>
      <c r="CF50" s="595"/>
      <c r="CG50" s="595"/>
      <c r="CH50" s="595"/>
      <c r="CI50" s="595"/>
      <c r="CJ50" s="595"/>
      <c r="CK50" s="595"/>
      <c r="CL50" s="595"/>
      <c r="CM50" s="595"/>
      <c r="CN50" s="595"/>
      <c r="CO50" s="595"/>
      <c r="CP50" s="595"/>
      <c r="CQ50" s="595"/>
      <c r="CR50" s="595"/>
      <c r="CS50" s="595"/>
      <c r="CT50" s="595"/>
      <c r="CU50" s="595"/>
      <c r="CV50" s="595"/>
      <c r="CW50" s="595"/>
      <c r="CX50" s="595"/>
      <c r="CY50" s="595"/>
      <c r="CZ50" s="595"/>
      <c r="DA50" s="595"/>
      <c r="DB50" s="595"/>
      <c r="DC50" s="595"/>
      <c r="DD50" s="595"/>
      <c r="DE50" s="595"/>
      <c r="DF50" s="595"/>
      <c r="DG50" s="595"/>
      <c r="DH50" s="595"/>
      <c r="DI50" s="595"/>
      <c r="DJ50" s="595"/>
      <c r="DK50" s="595"/>
      <c r="DL50" s="595"/>
      <c r="DM50" s="595"/>
      <c r="DN50" s="595"/>
      <c r="DO50" s="595"/>
      <c r="DP50" s="595"/>
      <c r="DQ50" s="595"/>
      <c r="DR50" s="595"/>
      <c r="DS50" s="595"/>
      <c r="DT50" s="595"/>
      <c r="DU50" s="595"/>
      <c r="DV50" s="595"/>
      <c r="DW50" s="595"/>
      <c r="DX50" s="595"/>
      <c r="DY50" s="595"/>
      <c r="DZ50" s="595"/>
      <c r="EA50" s="595"/>
      <c r="EB50" s="595"/>
      <c r="EC50" s="595"/>
      <c r="ED50" s="595"/>
      <c r="EE50" s="595"/>
      <c r="EF50" s="595"/>
      <c r="EG50" s="595"/>
      <c r="EH50" s="595"/>
      <c r="EI50" s="595"/>
      <c r="EJ50" s="595"/>
      <c r="EK50" s="595"/>
      <c r="EL50" s="595"/>
      <c r="EM50" s="595"/>
      <c r="EN50" s="595"/>
      <c r="EO50" s="595"/>
      <c r="EP50" s="595"/>
      <c r="EQ50" s="595"/>
      <c r="ER50" s="595"/>
      <c r="ES50" s="595"/>
      <c r="ET50" s="595"/>
      <c r="EU50" s="595"/>
      <c r="EV50" s="595"/>
      <c r="EW50" s="595"/>
      <c r="EX50" s="595"/>
      <c r="EY50" s="595"/>
      <c r="EZ50" s="595"/>
      <c r="FA50" s="595"/>
      <c r="FB50" s="595"/>
      <c r="FC50" s="595"/>
      <c r="FD50" s="595"/>
      <c r="FE50" s="595"/>
      <c r="FF50" s="595"/>
      <c r="FG50" s="595"/>
      <c r="FH50" s="595"/>
      <c r="FI50" s="595"/>
      <c r="FJ50" s="595"/>
      <c r="FK50" s="595"/>
      <c r="FL50" s="595"/>
      <c r="FM50" s="595"/>
      <c r="FN50" s="595"/>
      <c r="FO50" s="595"/>
      <c r="FP50" s="595"/>
      <c r="FQ50" s="595"/>
      <c r="FR50" s="595"/>
      <c r="FS50" s="595"/>
      <c r="FT50" s="595"/>
      <c r="FU50" s="595"/>
      <c r="FV50" s="595"/>
      <c r="FW50" s="595"/>
      <c r="FX50" s="595"/>
      <c r="FY50" s="595"/>
      <c r="FZ50" s="595"/>
      <c r="GA50" s="595"/>
      <c r="GB50" s="595"/>
      <c r="GC50" s="595"/>
      <c r="GD50" s="595"/>
      <c r="GE50" s="595"/>
      <c r="GF50" s="595"/>
      <c r="GG50" s="595"/>
      <c r="GH50" s="595"/>
      <c r="GI50" s="595"/>
      <c r="GJ50" s="595"/>
      <c r="GK50" s="595"/>
      <c r="GL50" s="595"/>
      <c r="GM50" s="595"/>
      <c r="GN50" s="595"/>
      <c r="GO50" s="595"/>
      <c r="GP50" s="595"/>
      <c r="GQ50" s="595"/>
      <c r="GR50" s="595"/>
      <c r="GS50" s="595"/>
      <c r="GT50" s="595"/>
      <c r="GU50" s="595"/>
      <c r="GV50" s="595"/>
      <c r="GW50" s="595"/>
      <c r="GX50" s="595"/>
      <c r="GY50" s="595"/>
      <c r="GZ50" s="595"/>
      <c r="HA50" s="595"/>
      <c r="HB50" s="595"/>
      <c r="HC50" s="595"/>
      <c r="HD50" s="595"/>
      <c r="HE50" s="595"/>
      <c r="HF50" s="595"/>
      <c r="HG50" s="595"/>
      <c r="HH50" s="595"/>
      <c r="HI50" s="595"/>
      <c r="HJ50" s="595"/>
      <c r="HK50" s="595"/>
      <c r="HL50" s="595"/>
      <c r="HM50" s="595"/>
      <c r="HN50" s="595"/>
      <c r="HO50" s="595"/>
      <c r="HP50" s="595"/>
      <c r="HQ50" s="595"/>
      <c r="HR50" s="595"/>
      <c r="HS50" s="595"/>
      <c r="HT50" s="595"/>
      <c r="HU50" s="595"/>
      <c r="HV50" s="595"/>
      <c r="HW50" s="595"/>
      <c r="HX50" s="595"/>
      <c r="HY50" s="595"/>
      <c r="HZ50" s="595"/>
      <c r="IA50" s="595"/>
      <c r="IB50" s="595"/>
      <c r="IC50" s="595"/>
      <c r="ID50" s="595"/>
      <c r="IE50" s="595"/>
      <c r="IF50" s="595"/>
      <c r="IG50" s="595"/>
      <c r="IH50" s="595"/>
      <c r="II50" s="595"/>
      <c r="IJ50" s="595"/>
      <c r="IK50" s="595"/>
      <c r="IL50" s="595"/>
      <c r="IM50" s="595"/>
      <c r="IN50" s="595"/>
      <c r="IO50" s="595"/>
      <c r="IP50" s="595"/>
      <c r="IQ50" s="595"/>
      <c r="IR50" s="595"/>
      <c r="IS50" s="595"/>
      <c r="IT50" s="595"/>
      <c r="IU50" s="595"/>
      <c r="IV50" s="595"/>
    </row>
    <row r="51" spans="1:256" ht="11.9" customHeight="1">
      <c r="A51" s="155" t="s">
        <v>169</v>
      </c>
      <c r="B51" s="23"/>
      <c r="C51" s="21">
        <v>7</v>
      </c>
      <c r="D51" s="36">
        <v>9</v>
      </c>
      <c r="E51" s="36">
        <f t="shared" si="5"/>
        <v>28.57142857142858</v>
      </c>
      <c r="F51" s="36">
        <v>9</v>
      </c>
      <c r="G51" s="22">
        <v>10</v>
      </c>
      <c r="H51" s="36">
        <f t="shared" si="6"/>
        <v>11.111111111111116</v>
      </c>
      <c r="I51" s="21">
        <f t="shared" si="4"/>
        <v>16</v>
      </c>
      <c r="J51" s="21">
        <f t="shared" si="4"/>
        <v>19</v>
      </c>
      <c r="K51" s="208">
        <f t="shared" si="7"/>
        <v>18.75</v>
      </c>
      <c r="L51" s="595"/>
      <c r="M51" s="595"/>
      <c r="N51" s="595"/>
      <c r="O51" s="595"/>
      <c r="P51" s="595"/>
      <c r="Q51" s="595"/>
      <c r="R51" s="595"/>
      <c r="S51" s="595"/>
      <c r="T51" s="595"/>
      <c r="U51" s="595"/>
      <c r="V51" s="595"/>
      <c r="W51" s="595"/>
      <c r="X51" s="595"/>
      <c r="Y51" s="595"/>
      <c r="Z51" s="595"/>
      <c r="AA51" s="595"/>
      <c r="AB51" s="595"/>
      <c r="AC51" s="595"/>
      <c r="AD51" s="595"/>
      <c r="AE51" s="595"/>
      <c r="AF51" s="595"/>
      <c r="AG51" s="595"/>
      <c r="AH51" s="595"/>
      <c r="AI51" s="595"/>
      <c r="AJ51" s="595"/>
      <c r="AK51" s="595"/>
      <c r="AL51" s="595"/>
      <c r="AM51" s="595"/>
      <c r="AN51" s="595"/>
      <c r="AO51" s="595"/>
      <c r="AP51" s="595"/>
      <c r="AQ51" s="595"/>
      <c r="AR51" s="595"/>
      <c r="AS51" s="595"/>
      <c r="AT51" s="595"/>
      <c r="AU51" s="595"/>
      <c r="AV51" s="595"/>
      <c r="AW51" s="595"/>
      <c r="AX51" s="595"/>
      <c r="AY51" s="595"/>
      <c r="AZ51" s="595"/>
      <c r="BA51" s="595"/>
      <c r="BB51" s="595"/>
      <c r="BC51" s="595"/>
      <c r="BD51" s="595"/>
      <c r="BE51" s="595"/>
      <c r="BF51" s="595"/>
      <c r="BG51" s="595"/>
      <c r="BH51" s="595"/>
      <c r="BI51" s="595"/>
      <c r="BJ51" s="595"/>
      <c r="BK51" s="595"/>
      <c r="BL51" s="595"/>
      <c r="BM51" s="595"/>
      <c r="BN51" s="595"/>
      <c r="BO51" s="595"/>
      <c r="BP51" s="595"/>
      <c r="BQ51" s="595"/>
      <c r="BR51" s="595"/>
      <c r="BS51" s="595"/>
      <c r="BT51" s="595"/>
      <c r="BU51" s="595"/>
      <c r="BV51" s="595"/>
      <c r="BW51" s="595"/>
      <c r="BX51" s="595"/>
      <c r="BY51" s="595"/>
      <c r="BZ51" s="595"/>
      <c r="CA51" s="595"/>
      <c r="CB51" s="595"/>
      <c r="CC51" s="595"/>
      <c r="CD51" s="595"/>
      <c r="CE51" s="595"/>
      <c r="CF51" s="595"/>
      <c r="CG51" s="595"/>
      <c r="CH51" s="595"/>
      <c r="CI51" s="595"/>
      <c r="CJ51" s="595"/>
      <c r="CK51" s="595"/>
      <c r="CL51" s="595"/>
      <c r="CM51" s="595"/>
      <c r="CN51" s="595"/>
      <c r="CO51" s="595"/>
      <c r="CP51" s="595"/>
      <c r="CQ51" s="595"/>
      <c r="CR51" s="595"/>
      <c r="CS51" s="595"/>
      <c r="CT51" s="595"/>
      <c r="CU51" s="595"/>
      <c r="CV51" s="595"/>
      <c r="CW51" s="595"/>
      <c r="CX51" s="595"/>
      <c r="CY51" s="595"/>
      <c r="CZ51" s="595"/>
      <c r="DA51" s="595"/>
      <c r="DB51" s="595"/>
      <c r="DC51" s="595"/>
      <c r="DD51" s="595"/>
      <c r="DE51" s="595"/>
      <c r="DF51" s="595"/>
      <c r="DG51" s="595"/>
      <c r="DH51" s="595"/>
      <c r="DI51" s="595"/>
      <c r="DJ51" s="595"/>
      <c r="DK51" s="595"/>
      <c r="DL51" s="595"/>
      <c r="DM51" s="595"/>
      <c r="DN51" s="595"/>
      <c r="DO51" s="595"/>
      <c r="DP51" s="595"/>
      <c r="DQ51" s="595"/>
      <c r="DR51" s="595"/>
      <c r="DS51" s="595"/>
      <c r="DT51" s="595"/>
      <c r="DU51" s="595"/>
      <c r="DV51" s="595"/>
      <c r="DW51" s="595"/>
      <c r="DX51" s="595"/>
      <c r="DY51" s="595"/>
      <c r="DZ51" s="595"/>
      <c r="EA51" s="595"/>
      <c r="EB51" s="595"/>
      <c r="EC51" s="595"/>
      <c r="ED51" s="595"/>
      <c r="EE51" s="595"/>
      <c r="EF51" s="595"/>
      <c r="EG51" s="595"/>
      <c r="EH51" s="595"/>
      <c r="EI51" s="595"/>
      <c r="EJ51" s="595"/>
      <c r="EK51" s="595"/>
      <c r="EL51" s="595"/>
      <c r="EM51" s="595"/>
      <c r="EN51" s="595"/>
      <c r="EO51" s="595"/>
      <c r="EP51" s="595"/>
      <c r="EQ51" s="595"/>
      <c r="ER51" s="595"/>
      <c r="ES51" s="595"/>
      <c r="ET51" s="595"/>
      <c r="EU51" s="595"/>
      <c r="EV51" s="595"/>
      <c r="EW51" s="595"/>
      <c r="EX51" s="595"/>
      <c r="EY51" s="595"/>
      <c r="EZ51" s="595"/>
      <c r="FA51" s="595"/>
      <c r="FB51" s="595"/>
      <c r="FC51" s="595"/>
      <c r="FD51" s="595"/>
      <c r="FE51" s="595"/>
      <c r="FF51" s="595"/>
      <c r="FG51" s="595"/>
      <c r="FH51" s="595"/>
      <c r="FI51" s="595"/>
      <c r="FJ51" s="595"/>
      <c r="FK51" s="595"/>
      <c r="FL51" s="595"/>
      <c r="FM51" s="595"/>
      <c r="FN51" s="595"/>
      <c r="FO51" s="595"/>
      <c r="FP51" s="595"/>
      <c r="FQ51" s="595"/>
      <c r="FR51" s="595"/>
      <c r="FS51" s="595"/>
      <c r="FT51" s="595"/>
      <c r="FU51" s="595"/>
      <c r="FV51" s="595"/>
      <c r="FW51" s="595"/>
      <c r="FX51" s="595"/>
      <c r="FY51" s="595"/>
      <c r="FZ51" s="595"/>
      <c r="GA51" s="595"/>
      <c r="GB51" s="595"/>
      <c r="GC51" s="595"/>
      <c r="GD51" s="595"/>
      <c r="GE51" s="595"/>
      <c r="GF51" s="595"/>
      <c r="GG51" s="595"/>
      <c r="GH51" s="595"/>
      <c r="GI51" s="595"/>
      <c r="GJ51" s="595"/>
      <c r="GK51" s="595"/>
      <c r="GL51" s="595"/>
      <c r="GM51" s="595"/>
      <c r="GN51" s="595"/>
      <c r="GO51" s="595"/>
      <c r="GP51" s="595"/>
      <c r="GQ51" s="595"/>
      <c r="GR51" s="595"/>
      <c r="GS51" s="595"/>
      <c r="GT51" s="595"/>
      <c r="GU51" s="595"/>
      <c r="GV51" s="595"/>
      <c r="GW51" s="595"/>
      <c r="GX51" s="595"/>
      <c r="GY51" s="595"/>
      <c r="GZ51" s="595"/>
      <c r="HA51" s="595"/>
      <c r="HB51" s="595"/>
      <c r="HC51" s="595"/>
      <c r="HD51" s="595"/>
      <c r="HE51" s="595"/>
      <c r="HF51" s="595"/>
      <c r="HG51" s="595"/>
      <c r="HH51" s="595"/>
      <c r="HI51" s="595"/>
      <c r="HJ51" s="595"/>
      <c r="HK51" s="595"/>
      <c r="HL51" s="595"/>
      <c r="HM51" s="595"/>
      <c r="HN51" s="595"/>
      <c r="HO51" s="595"/>
      <c r="HP51" s="595"/>
      <c r="HQ51" s="595"/>
      <c r="HR51" s="595"/>
      <c r="HS51" s="595"/>
      <c r="HT51" s="595"/>
      <c r="HU51" s="595"/>
      <c r="HV51" s="595"/>
      <c r="HW51" s="595"/>
      <c r="HX51" s="595"/>
      <c r="HY51" s="595"/>
      <c r="HZ51" s="595"/>
      <c r="IA51" s="595"/>
      <c r="IB51" s="595"/>
      <c r="IC51" s="595"/>
      <c r="ID51" s="595"/>
      <c r="IE51" s="595"/>
      <c r="IF51" s="595"/>
      <c r="IG51" s="595"/>
      <c r="IH51" s="595"/>
      <c r="II51" s="595"/>
      <c r="IJ51" s="595"/>
      <c r="IK51" s="595"/>
      <c r="IL51" s="595"/>
      <c r="IM51" s="595"/>
      <c r="IN51" s="595"/>
      <c r="IO51" s="595"/>
      <c r="IP51" s="595"/>
      <c r="IQ51" s="595"/>
      <c r="IR51" s="595"/>
      <c r="IS51" s="595"/>
      <c r="IT51" s="595"/>
      <c r="IU51" s="595"/>
      <c r="IV51" s="595"/>
    </row>
    <row r="52" spans="1:256" ht="11.9" customHeight="1">
      <c r="A52" s="155" t="s">
        <v>21</v>
      </c>
      <c r="B52" s="23"/>
      <c r="C52" s="21">
        <v>49</v>
      </c>
      <c r="D52" s="36">
        <v>30</v>
      </c>
      <c r="E52" s="36">
        <f t="shared" si="5"/>
        <v>-38.775510204081634</v>
      </c>
      <c r="F52" s="36">
        <v>263</v>
      </c>
      <c r="G52" s="22">
        <v>38</v>
      </c>
      <c r="H52" s="36">
        <f t="shared" si="6"/>
        <v>-85.551330798479086</v>
      </c>
      <c r="I52" s="21">
        <f t="shared" si="4"/>
        <v>312</v>
      </c>
      <c r="J52" s="21">
        <f t="shared" si="4"/>
        <v>68</v>
      </c>
      <c r="K52" s="208">
        <f t="shared" si="7"/>
        <v>-78.205128205128204</v>
      </c>
      <c r="L52" s="595"/>
      <c r="M52" s="595"/>
      <c r="N52" s="595"/>
      <c r="O52" s="595"/>
      <c r="P52" s="595"/>
      <c r="Q52" s="595"/>
      <c r="R52" s="595"/>
      <c r="S52" s="595"/>
      <c r="T52" s="595"/>
      <c r="U52" s="595"/>
      <c r="V52" s="595"/>
      <c r="W52" s="595"/>
      <c r="X52" s="595"/>
      <c r="Y52" s="595"/>
      <c r="Z52" s="595"/>
      <c r="AA52" s="595"/>
      <c r="AB52" s="595"/>
      <c r="AC52" s="595"/>
      <c r="AD52" s="595"/>
      <c r="AE52" s="595"/>
      <c r="AF52" s="595"/>
      <c r="AG52" s="595"/>
      <c r="AH52" s="595"/>
      <c r="AI52" s="595"/>
      <c r="AJ52" s="595"/>
      <c r="AK52" s="595"/>
      <c r="AL52" s="595"/>
      <c r="AM52" s="595"/>
      <c r="AN52" s="595"/>
      <c r="AO52" s="595"/>
      <c r="AP52" s="595"/>
      <c r="AQ52" s="595"/>
      <c r="AR52" s="595"/>
      <c r="AS52" s="595"/>
      <c r="AT52" s="595"/>
      <c r="AU52" s="595"/>
      <c r="AV52" s="595"/>
      <c r="AW52" s="595"/>
      <c r="AX52" s="595"/>
      <c r="AY52" s="595"/>
      <c r="AZ52" s="595"/>
      <c r="BA52" s="595"/>
      <c r="BB52" s="595"/>
      <c r="BC52" s="595"/>
      <c r="BD52" s="595"/>
      <c r="BE52" s="595"/>
      <c r="BF52" s="595"/>
      <c r="BG52" s="595"/>
      <c r="BH52" s="595"/>
      <c r="BI52" s="595"/>
      <c r="BJ52" s="595"/>
      <c r="BK52" s="595"/>
      <c r="BL52" s="595"/>
      <c r="BM52" s="595"/>
      <c r="BN52" s="595"/>
      <c r="BO52" s="595"/>
      <c r="BP52" s="595"/>
      <c r="BQ52" s="595"/>
      <c r="BR52" s="595"/>
      <c r="BS52" s="595"/>
      <c r="BT52" s="595"/>
      <c r="BU52" s="595"/>
      <c r="BV52" s="595"/>
      <c r="BW52" s="595"/>
      <c r="BX52" s="595"/>
      <c r="BY52" s="595"/>
      <c r="BZ52" s="595"/>
      <c r="CA52" s="595"/>
      <c r="CB52" s="595"/>
      <c r="CC52" s="595"/>
      <c r="CD52" s="595"/>
      <c r="CE52" s="595"/>
      <c r="CF52" s="595"/>
      <c r="CG52" s="595"/>
      <c r="CH52" s="595"/>
      <c r="CI52" s="595"/>
      <c r="CJ52" s="595"/>
      <c r="CK52" s="595"/>
      <c r="CL52" s="595"/>
      <c r="CM52" s="595"/>
      <c r="CN52" s="595"/>
      <c r="CO52" s="595"/>
      <c r="CP52" s="595"/>
      <c r="CQ52" s="595"/>
      <c r="CR52" s="595"/>
      <c r="CS52" s="595"/>
      <c r="CT52" s="595"/>
      <c r="CU52" s="595"/>
      <c r="CV52" s="595"/>
      <c r="CW52" s="595"/>
      <c r="CX52" s="595"/>
      <c r="CY52" s="595"/>
      <c r="CZ52" s="595"/>
      <c r="DA52" s="595"/>
      <c r="DB52" s="595"/>
      <c r="DC52" s="595"/>
      <c r="DD52" s="595"/>
      <c r="DE52" s="595"/>
      <c r="DF52" s="595"/>
      <c r="DG52" s="595"/>
      <c r="DH52" s="595"/>
      <c r="DI52" s="595"/>
      <c r="DJ52" s="595"/>
      <c r="DK52" s="595"/>
      <c r="DL52" s="595"/>
      <c r="DM52" s="595"/>
      <c r="DN52" s="595"/>
      <c r="DO52" s="595"/>
      <c r="DP52" s="595"/>
      <c r="DQ52" s="595"/>
      <c r="DR52" s="595"/>
      <c r="DS52" s="595"/>
      <c r="DT52" s="595"/>
      <c r="DU52" s="595"/>
      <c r="DV52" s="595"/>
      <c r="DW52" s="595"/>
      <c r="DX52" s="595"/>
      <c r="DY52" s="595"/>
      <c r="DZ52" s="595"/>
      <c r="EA52" s="595"/>
      <c r="EB52" s="595"/>
      <c r="EC52" s="595"/>
      <c r="ED52" s="595"/>
      <c r="EE52" s="595"/>
      <c r="EF52" s="595"/>
      <c r="EG52" s="595"/>
      <c r="EH52" s="595"/>
      <c r="EI52" s="595"/>
      <c r="EJ52" s="595"/>
      <c r="EK52" s="595"/>
      <c r="EL52" s="595"/>
      <c r="EM52" s="595"/>
      <c r="EN52" s="595"/>
      <c r="EO52" s="595"/>
      <c r="EP52" s="595"/>
      <c r="EQ52" s="595"/>
      <c r="ER52" s="595"/>
      <c r="ES52" s="595"/>
      <c r="ET52" s="595"/>
      <c r="EU52" s="595"/>
      <c r="EV52" s="595"/>
      <c r="EW52" s="595"/>
      <c r="EX52" s="595"/>
      <c r="EY52" s="595"/>
      <c r="EZ52" s="595"/>
      <c r="FA52" s="595"/>
      <c r="FB52" s="595"/>
      <c r="FC52" s="595"/>
      <c r="FD52" s="595"/>
      <c r="FE52" s="595"/>
      <c r="FF52" s="595"/>
      <c r="FG52" s="595"/>
      <c r="FH52" s="595"/>
      <c r="FI52" s="595"/>
      <c r="FJ52" s="595"/>
      <c r="FK52" s="595"/>
      <c r="FL52" s="595"/>
      <c r="FM52" s="595"/>
      <c r="FN52" s="595"/>
      <c r="FO52" s="595"/>
      <c r="FP52" s="595"/>
      <c r="FQ52" s="595"/>
      <c r="FR52" s="595"/>
      <c r="FS52" s="595"/>
      <c r="FT52" s="595"/>
      <c r="FU52" s="595"/>
      <c r="FV52" s="595"/>
      <c r="FW52" s="595"/>
      <c r="FX52" s="595"/>
      <c r="FY52" s="595"/>
      <c r="FZ52" s="595"/>
      <c r="GA52" s="595"/>
      <c r="GB52" s="595"/>
      <c r="GC52" s="595"/>
      <c r="GD52" s="595"/>
      <c r="GE52" s="595"/>
      <c r="GF52" s="595"/>
      <c r="GG52" s="595"/>
      <c r="GH52" s="595"/>
      <c r="GI52" s="595"/>
      <c r="GJ52" s="595"/>
      <c r="GK52" s="595"/>
      <c r="GL52" s="595"/>
      <c r="GM52" s="595"/>
      <c r="GN52" s="595"/>
      <c r="GO52" s="595"/>
      <c r="GP52" s="595"/>
      <c r="GQ52" s="595"/>
      <c r="GR52" s="595"/>
      <c r="GS52" s="595"/>
      <c r="GT52" s="595"/>
      <c r="GU52" s="595"/>
      <c r="GV52" s="595"/>
      <c r="GW52" s="595"/>
      <c r="GX52" s="595"/>
      <c r="GY52" s="595"/>
      <c r="GZ52" s="595"/>
      <c r="HA52" s="595"/>
      <c r="HB52" s="595"/>
      <c r="HC52" s="595"/>
      <c r="HD52" s="595"/>
      <c r="HE52" s="595"/>
      <c r="HF52" s="595"/>
      <c r="HG52" s="595"/>
      <c r="HH52" s="595"/>
      <c r="HI52" s="595"/>
      <c r="HJ52" s="595"/>
      <c r="HK52" s="595"/>
      <c r="HL52" s="595"/>
      <c r="HM52" s="595"/>
      <c r="HN52" s="595"/>
      <c r="HO52" s="595"/>
      <c r="HP52" s="595"/>
      <c r="HQ52" s="595"/>
      <c r="HR52" s="595"/>
      <c r="HS52" s="595"/>
      <c r="HT52" s="595"/>
      <c r="HU52" s="595"/>
      <c r="HV52" s="595"/>
      <c r="HW52" s="595"/>
      <c r="HX52" s="595"/>
      <c r="HY52" s="595"/>
      <c r="HZ52" s="595"/>
      <c r="IA52" s="595"/>
      <c r="IB52" s="595"/>
      <c r="IC52" s="595"/>
      <c r="ID52" s="595"/>
      <c r="IE52" s="595"/>
      <c r="IF52" s="595"/>
      <c r="IG52" s="595"/>
      <c r="IH52" s="595"/>
      <c r="II52" s="595"/>
      <c r="IJ52" s="595"/>
      <c r="IK52" s="595"/>
      <c r="IL52" s="595"/>
      <c r="IM52" s="595"/>
      <c r="IN52" s="595"/>
      <c r="IO52" s="595"/>
      <c r="IP52" s="595"/>
      <c r="IQ52" s="595"/>
      <c r="IR52" s="595"/>
      <c r="IS52" s="595"/>
      <c r="IT52" s="595"/>
      <c r="IU52" s="595"/>
      <c r="IV52" s="595"/>
    </row>
    <row r="53" spans="1:256" ht="11.9" customHeight="1">
      <c r="A53" s="155" t="s">
        <v>22</v>
      </c>
      <c r="B53" s="23"/>
      <c r="C53" s="21">
        <v>16</v>
      </c>
      <c r="D53" s="36">
        <v>11</v>
      </c>
      <c r="E53" s="36">
        <f t="shared" si="5"/>
        <v>-31.25</v>
      </c>
      <c r="F53" s="36">
        <v>56</v>
      </c>
      <c r="G53" s="22">
        <v>117</v>
      </c>
      <c r="H53" s="36">
        <f t="shared" si="6"/>
        <v>108.92857142857144</v>
      </c>
      <c r="I53" s="21">
        <f t="shared" si="4"/>
        <v>72</v>
      </c>
      <c r="J53" s="21">
        <f t="shared" si="4"/>
        <v>128</v>
      </c>
      <c r="K53" s="208">
        <f t="shared" si="7"/>
        <v>77.777777777777771</v>
      </c>
      <c r="L53" s="595"/>
      <c r="M53" s="595"/>
      <c r="N53" s="595"/>
      <c r="O53" s="595"/>
      <c r="P53" s="595"/>
      <c r="Q53" s="595"/>
      <c r="R53" s="595"/>
      <c r="S53" s="595"/>
      <c r="T53" s="595"/>
      <c r="U53" s="595"/>
      <c r="V53" s="595"/>
      <c r="W53" s="595"/>
      <c r="X53" s="595"/>
      <c r="Y53" s="595"/>
      <c r="Z53" s="595"/>
      <c r="AA53" s="595"/>
      <c r="AB53" s="595"/>
      <c r="AC53" s="595"/>
      <c r="AD53" s="595"/>
      <c r="AE53" s="595"/>
      <c r="AF53" s="595"/>
      <c r="AG53" s="595"/>
      <c r="AH53" s="595"/>
      <c r="AI53" s="595"/>
      <c r="AJ53" s="595"/>
      <c r="AK53" s="595"/>
      <c r="AL53" s="595"/>
      <c r="AM53" s="595"/>
      <c r="AN53" s="595"/>
      <c r="AO53" s="595"/>
      <c r="AP53" s="595"/>
      <c r="AQ53" s="595"/>
      <c r="AR53" s="595"/>
      <c r="AS53" s="595"/>
      <c r="AT53" s="595"/>
      <c r="AU53" s="595"/>
      <c r="AV53" s="595"/>
      <c r="AW53" s="595"/>
      <c r="AX53" s="595"/>
      <c r="AY53" s="595"/>
      <c r="AZ53" s="595"/>
      <c r="BA53" s="595"/>
      <c r="BB53" s="595"/>
      <c r="BC53" s="595"/>
      <c r="BD53" s="595"/>
      <c r="BE53" s="595"/>
      <c r="BF53" s="595"/>
      <c r="BG53" s="595"/>
      <c r="BH53" s="595"/>
      <c r="BI53" s="595"/>
      <c r="BJ53" s="595"/>
      <c r="BK53" s="595"/>
      <c r="BL53" s="595"/>
      <c r="BM53" s="595"/>
      <c r="BN53" s="595"/>
      <c r="BO53" s="595"/>
      <c r="BP53" s="595"/>
      <c r="BQ53" s="595"/>
      <c r="BR53" s="595"/>
      <c r="BS53" s="595"/>
      <c r="BT53" s="595"/>
      <c r="BU53" s="595"/>
      <c r="BV53" s="595"/>
      <c r="BW53" s="595"/>
      <c r="BX53" s="595"/>
      <c r="BY53" s="595"/>
      <c r="BZ53" s="595"/>
      <c r="CA53" s="595"/>
      <c r="CB53" s="595"/>
      <c r="CC53" s="595"/>
      <c r="CD53" s="595"/>
      <c r="CE53" s="595"/>
      <c r="CF53" s="595"/>
      <c r="CG53" s="595"/>
      <c r="CH53" s="595"/>
      <c r="CI53" s="595"/>
      <c r="CJ53" s="595"/>
      <c r="CK53" s="595"/>
      <c r="CL53" s="595"/>
      <c r="CM53" s="595"/>
      <c r="CN53" s="595"/>
      <c r="CO53" s="595"/>
      <c r="CP53" s="595"/>
      <c r="CQ53" s="595"/>
      <c r="CR53" s="595"/>
      <c r="CS53" s="595"/>
      <c r="CT53" s="595"/>
      <c r="CU53" s="595"/>
      <c r="CV53" s="595"/>
      <c r="CW53" s="595"/>
      <c r="CX53" s="595"/>
      <c r="CY53" s="595"/>
      <c r="CZ53" s="595"/>
      <c r="DA53" s="595"/>
      <c r="DB53" s="595"/>
      <c r="DC53" s="595"/>
      <c r="DD53" s="595"/>
      <c r="DE53" s="595"/>
      <c r="DF53" s="595"/>
      <c r="DG53" s="595"/>
      <c r="DH53" s="595"/>
      <c r="DI53" s="595"/>
      <c r="DJ53" s="595"/>
      <c r="DK53" s="595"/>
      <c r="DL53" s="595"/>
      <c r="DM53" s="595"/>
      <c r="DN53" s="595"/>
      <c r="DO53" s="595"/>
      <c r="DP53" s="595"/>
      <c r="DQ53" s="595"/>
      <c r="DR53" s="595"/>
      <c r="DS53" s="595"/>
      <c r="DT53" s="595"/>
      <c r="DU53" s="595"/>
      <c r="DV53" s="595"/>
      <c r="DW53" s="595"/>
      <c r="DX53" s="595"/>
      <c r="DY53" s="595"/>
      <c r="DZ53" s="595"/>
      <c r="EA53" s="595"/>
      <c r="EB53" s="595"/>
      <c r="EC53" s="595"/>
      <c r="ED53" s="595"/>
      <c r="EE53" s="595"/>
      <c r="EF53" s="595"/>
      <c r="EG53" s="595"/>
      <c r="EH53" s="595"/>
      <c r="EI53" s="595"/>
      <c r="EJ53" s="595"/>
      <c r="EK53" s="595"/>
      <c r="EL53" s="595"/>
      <c r="EM53" s="595"/>
      <c r="EN53" s="595"/>
      <c r="EO53" s="595"/>
      <c r="EP53" s="595"/>
      <c r="EQ53" s="595"/>
      <c r="ER53" s="595"/>
      <c r="ES53" s="595"/>
      <c r="ET53" s="595"/>
      <c r="EU53" s="595"/>
      <c r="EV53" s="595"/>
      <c r="EW53" s="595"/>
      <c r="EX53" s="595"/>
      <c r="EY53" s="595"/>
      <c r="EZ53" s="595"/>
      <c r="FA53" s="595"/>
      <c r="FB53" s="595"/>
      <c r="FC53" s="595"/>
      <c r="FD53" s="595"/>
      <c r="FE53" s="595"/>
      <c r="FF53" s="595"/>
      <c r="FG53" s="595"/>
      <c r="FH53" s="595"/>
      <c r="FI53" s="595"/>
      <c r="FJ53" s="595"/>
      <c r="FK53" s="595"/>
      <c r="FL53" s="595"/>
      <c r="FM53" s="595"/>
      <c r="FN53" s="595"/>
      <c r="FO53" s="595"/>
      <c r="FP53" s="595"/>
      <c r="FQ53" s="595"/>
      <c r="FR53" s="595"/>
      <c r="FS53" s="595"/>
      <c r="FT53" s="595"/>
      <c r="FU53" s="595"/>
      <c r="FV53" s="595"/>
      <c r="FW53" s="595"/>
      <c r="FX53" s="595"/>
      <c r="FY53" s="595"/>
      <c r="FZ53" s="595"/>
      <c r="GA53" s="595"/>
      <c r="GB53" s="595"/>
      <c r="GC53" s="595"/>
      <c r="GD53" s="595"/>
      <c r="GE53" s="595"/>
      <c r="GF53" s="595"/>
      <c r="GG53" s="595"/>
      <c r="GH53" s="595"/>
      <c r="GI53" s="595"/>
      <c r="GJ53" s="595"/>
      <c r="GK53" s="595"/>
      <c r="GL53" s="595"/>
      <c r="GM53" s="595"/>
      <c r="GN53" s="595"/>
      <c r="GO53" s="595"/>
      <c r="GP53" s="595"/>
      <c r="GQ53" s="595"/>
      <c r="GR53" s="595"/>
      <c r="GS53" s="595"/>
      <c r="GT53" s="595"/>
      <c r="GU53" s="595"/>
      <c r="GV53" s="595"/>
      <c r="GW53" s="595"/>
      <c r="GX53" s="595"/>
      <c r="GY53" s="595"/>
      <c r="GZ53" s="595"/>
      <c r="HA53" s="595"/>
      <c r="HB53" s="595"/>
      <c r="HC53" s="595"/>
      <c r="HD53" s="595"/>
      <c r="HE53" s="595"/>
      <c r="HF53" s="595"/>
      <c r="HG53" s="595"/>
      <c r="HH53" s="595"/>
      <c r="HI53" s="595"/>
      <c r="HJ53" s="595"/>
      <c r="HK53" s="595"/>
      <c r="HL53" s="595"/>
      <c r="HM53" s="595"/>
      <c r="HN53" s="595"/>
      <c r="HO53" s="595"/>
      <c r="HP53" s="595"/>
      <c r="HQ53" s="595"/>
      <c r="HR53" s="595"/>
      <c r="HS53" s="595"/>
      <c r="HT53" s="595"/>
      <c r="HU53" s="595"/>
      <c r="HV53" s="595"/>
      <c r="HW53" s="595"/>
      <c r="HX53" s="595"/>
      <c r="HY53" s="595"/>
      <c r="HZ53" s="595"/>
      <c r="IA53" s="595"/>
      <c r="IB53" s="595"/>
      <c r="IC53" s="595"/>
      <c r="ID53" s="595"/>
      <c r="IE53" s="595"/>
      <c r="IF53" s="595"/>
      <c r="IG53" s="595"/>
      <c r="IH53" s="595"/>
      <c r="II53" s="595"/>
      <c r="IJ53" s="595"/>
      <c r="IK53" s="595"/>
      <c r="IL53" s="595"/>
      <c r="IM53" s="595"/>
      <c r="IN53" s="595"/>
      <c r="IO53" s="595"/>
      <c r="IP53" s="595"/>
      <c r="IQ53" s="595"/>
      <c r="IR53" s="595"/>
      <c r="IS53" s="595"/>
      <c r="IT53" s="595"/>
      <c r="IU53" s="595"/>
      <c r="IV53" s="595"/>
    </row>
    <row r="54" spans="1:256" ht="11.9" customHeight="1">
      <c r="A54" s="155" t="s">
        <v>49</v>
      </c>
      <c r="B54" s="23"/>
      <c r="C54" s="21">
        <v>18</v>
      </c>
      <c r="D54" s="36">
        <v>51</v>
      </c>
      <c r="E54" s="36">
        <f t="shared" si="5"/>
        <v>183.33333333333334</v>
      </c>
      <c r="F54" s="36">
        <v>19</v>
      </c>
      <c r="G54" s="22">
        <v>126</v>
      </c>
      <c r="H54" s="36" t="str">
        <f t="shared" si="6"/>
        <v>##</v>
      </c>
      <c r="I54" s="21">
        <f t="shared" si="4"/>
        <v>37</v>
      </c>
      <c r="J54" s="21">
        <f t="shared" si="4"/>
        <v>177</v>
      </c>
      <c r="K54" s="208" t="str">
        <f t="shared" si="7"/>
        <v>##</v>
      </c>
      <c r="L54" s="595"/>
      <c r="M54" s="595"/>
      <c r="N54" s="595"/>
      <c r="O54" s="595"/>
      <c r="P54" s="595"/>
      <c r="Q54" s="595"/>
      <c r="R54" s="595"/>
      <c r="S54" s="595"/>
      <c r="T54" s="595"/>
      <c r="U54" s="595"/>
      <c r="V54" s="595"/>
      <c r="W54" s="595"/>
      <c r="X54" s="595"/>
      <c r="Y54" s="595"/>
      <c r="Z54" s="595"/>
      <c r="AA54" s="595"/>
      <c r="AB54" s="595"/>
      <c r="AC54" s="595"/>
      <c r="AD54" s="595"/>
      <c r="AE54" s="595"/>
      <c r="AF54" s="595"/>
      <c r="AG54" s="595"/>
      <c r="AH54" s="595"/>
      <c r="AI54" s="595"/>
      <c r="AJ54" s="595"/>
      <c r="AK54" s="595"/>
      <c r="AL54" s="595"/>
      <c r="AM54" s="595"/>
      <c r="AN54" s="595"/>
      <c r="AO54" s="595"/>
      <c r="AP54" s="595"/>
      <c r="AQ54" s="595"/>
      <c r="AR54" s="595"/>
      <c r="AS54" s="595"/>
      <c r="AT54" s="595"/>
      <c r="AU54" s="595"/>
      <c r="AV54" s="595"/>
      <c r="AW54" s="595"/>
      <c r="AX54" s="595"/>
      <c r="AY54" s="595"/>
      <c r="AZ54" s="595"/>
      <c r="BA54" s="595"/>
      <c r="BB54" s="595"/>
      <c r="BC54" s="595"/>
      <c r="BD54" s="595"/>
      <c r="BE54" s="595"/>
      <c r="BF54" s="595"/>
      <c r="BG54" s="595"/>
      <c r="BH54" s="595"/>
      <c r="BI54" s="595"/>
      <c r="BJ54" s="595"/>
      <c r="BK54" s="595"/>
      <c r="BL54" s="595"/>
      <c r="BM54" s="595"/>
      <c r="BN54" s="595"/>
      <c r="BO54" s="595"/>
      <c r="BP54" s="595"/>
      <c r="BQ54" s="595"/>
      <c r="BR54" s="595"/>
      <c r="BS54" s="595"/>
      <c r="BT54" s="595"/>
      <c r="BU54" s="595"/>
      <c r="BV54" s="595"/>
      <c r="BW54" s="595"/>
      <c r="BX54" s="595"/>
      <c r="BY54" s="595"/>
      <c r="BZ54" s="595"/>
      <c r="CA54" s="595"/>
      <c r="CB54" s="595"/>
      <c r="CC54" s="595"/>
      <c r="CD54" s="595"/>
      <c r="CE54" s="595"/>
      <c r="CF54" s="595"/>
      <c r="CG54" s="595"/>
      <c r="CH54" s="595"/>
      <c r="CI54" s="595"/>
      <c r="CJ54" s="595"/>
      <c r="CK54" s="595"/>
      <c r="CL54" s="595"/>
      <c r="CM54" s="595"/>
      <c r="CN54" s="595"/>
      <c r="CO54" s="595"/>
      <c r="CP54" s="595"/>
      <c r="CQ54" s="595"/>
      <c r="CR54" s="595"/>
      <c r="CS54" s="595"/>
      <c r="CT54" s="595"/>
      <c r="CU54" s="595"/>
      <c r="CV54" s="595"/>
      <c r="CW54" s="595"/>
      <c r="CX54" s="595"/>
      <c r="CY54" s="595"/>
      <c r="CZ54" s="595"/>
      <c r="DA54" s="595"/>
      <c r="DB54" s="595"/>
      <c r="DC54" s="595"/>
      <c r="DD54" s="595"/>
      <c r="DE54" s="595"/>
      <c r="DF54" s="595"/>
      <c r="DG54" s="595"/>
      <c r="DH54" s="595"/>
      <c r="DI54" s="595"/>
      <c r="DJ54" s="595"/>
      <c r="DK54" s="595"/>
      <c r="DL54" s="595"/>
      <c r="DM54" s="595"/>
      <c r="DN54" s="595"/>
      <c r="DO54" s="595"/>
      <c r="DP54" s="595"/>
      <c r="DQ54" s="595"/>
      <c r="DR54" s="595"/>
      <c r="DS54" s="595"/>
      <c r="DT54" s="595"/>
      <c r="DU54" s="595"/>
      <c r="DV54" s="595"/>
      <c r="DW54" s="595"/>
      <c r="DX54" s="595"/>
      <c r="DY54" s="595"/>
      <c r="DZ54" s="595"/>
      <c r="EA54" s="595"/>
      <c r="EB54" s="595"/>
      <c r="EC54" s="595"/>
      <c r="ED54" s="595"/>
      <c r="EE54" s="595"/>
      <c r="EF54" s="595"/>
      <c r="EG54" s="595"/>
      <c r="EH54" s="595"/>
      <c r="EI54" s="595"/>
      <c r="EJ54" s="595"/>
      <c r="EK54" s="595"/>
      <c r="EL54" s="595"/>
      <c r="EM54" s="595"/>
      <c r="EN54" s="595"/>
      <c r="EO54" s="595"/>
      <c r="EP54" s="595"/>
      <c r="EQ54" s="595"/>
      <c r="ER54" s="595"/>
      <c r="ES54" s="595"/>
      <c r="ET54" s="595"/>
      <c r="EU54" s="595"/>
      <c r="EV54" s="595"/>
      <c r="EW54" s="595"/>
      <c r="EX54" s="595"/>
      <c r="EY54" s="595"/>
      <c r="EZ54" s="595"/>
      <c r="FA54" s="595"/>
      <c r="FB54" s="595"/>
      <c r="FC54" s="595"/>
      <c r="FD54" s="595"/>
      <c r="FE54" s="595"/>
      <c r="FF54" s="595"/>
      <c r="FG54" s="595"/>
      <c r="FH54" s="595"/>
      <c r="FI54" s="595"/>
      <c r="FJ54" s="595"/>
      <c r="FK54" s="595"/>
      <c r="FL54" s="595"/>
      <c r="FM54" s="595"/>
      <c r="FN54" s="595"/>
      <c r="FO54" s="595"/>
      <c r="FP54" s="595"/>
      <c r="FQ54" s="595"/>
      <c r="FR54" s="595"/>
      <c r="FS54" s="595"/>
      <c r="FT54" s="595"/>
      <c r="FU54" s="595"/>
      <c r="FV54" s="595"/>
      <c r="FW54" s="595"/>
      <c r="FX54" s="595"/>
      <c r="FY54" s="595"/>
      <c r="FZ54" s="595"/>
      <c r="GA54" s="595"/>
      <c r="GB54" s="595"/>
      <c r="GC54" s="595"/>
      <c r="GD54" s="595"/>
      <c r="GE54" s="595"/>
      <c r="GF54" s="595"/>
      <c r="GG54" s="595"/>
      <c r="GH54" s="595"/>
      <c r="GI54" s="595"/>
      <c r="GJ54" s="595"/>
      <c r="GK54" s="595"/>
      <c r="GL54" s="595"/>
      <c r="GM54" s="595"/>
      <c r="GN54" s="595"/>
      <c r="GO54" s="595"/>
      <c r="GP54" s="595"/>
      <c r="GQ54" s="595"/>
      <c r="GR54" s="595"/>
      <c r="GS54" s="595"/>
      <c r="GT54" s="595"/>
      <c r="GU54" s="595"/>
      <c r="GV54" s="595"/>
      <c r="GW54" s="595"/>
      <c r="GX54" s="595"/>
      <c r="GY54" s="595"/>
      <c r="GZ54" s="595"/>
      <c r="HA54" s="595"/>
      <c r="HB54" s="595"/>
      <c r="HC54" s="595"/>
      <c r="HD54" s="595"/>
      <c r="HE54" s="595"/>
      <c r="HF54" s="595"/>
      <c r="HG54" s="595"/>
      <c r="HH54" s="595"/>
      <c r="HI54" s="595"/>
      <c r="HJ54" s="595"/>
      <c r="HK54" s="595"/>
      <c r="HL54" s="595"/>
      <c r="HM54" s="595"/>
      <c r="HN54" s="595"/>
      <c r="HO54" s="595"/>
      <c r="HP54" s="595"/>
      <c r="HQ54" s="595"/>
      <c r="HR54" s="595"/>
      <c r="HS54" s="595"/>
      <c r="HT54" s="595"/>
      <c r="HU54" s="595"/>
      <c r="HV54" s="595"/>
      <c r="HW54" s="595"/>
      <c r="HX54" s="595"/>
      <c r="HY54" s="595"/>
      <c r="HZ54" s="595"/>
      <c r="IA54" s="595"/>
      <c r="IB54" s="595"/>
      <c r="IC54" s="595"/>
      <c r="ID54" s="595"/>
      <c r="IE54" s="595"/>
      <c r="IF54" s="595"/>
      <c r="IG54" s="595"/>
      <c r="IH54" s="595"/>
      <c r="II54" s="595"/>
      <c r="IJ54" s="595"/>
      <c r="IK54" s="595"/>
      <c r="IL54" s="595"/>
      <c r="IM54" s="595"/>
      <c r="IN54" s="595"/>
      <c r="IO54" s="595"/>
      <c r="IP54" s="595"/>
      <c r="IQ54" s="595"/>
      <c r="IR54" s="595"/>
      <c r="IS54" s="595"/>
      <c r="IT54" s="595"/>
      <c r="IU54" s="595"/>
      <c r="IV54" s="595"/>
    </row>
    <row r="55" spans="1:256" ht="11.9" customHeight="1">
      <c r="A55" s="155" t="s">
        <v>23</v>
      </c>
      <c r="B55" s="23"/>
      <c r="C55" s="36">
        <v>31</v>
      </c>
      <c r="D55" s="36">
        <v>18</v>
      </c>
      <c r="E55" s="36">
        <f t="shared" si="5"/>
        <v>-41.935483870967737</v>
      </c>
      <c r="F55" s="36">
        <v>72</v>
      </c>
      <c r="G55" s="22">
        <v>52</v>
      </c>
      <c r="H55" s="36">
        <f t="shared" si="6"/>
        <v>-27.777777777777779</v>
      </c>
      <c r="I55" s="21">
        <f t="shared" si="4"/>
        <v>103</v>
      </c>
      <c r="J55" s="21">
        <f t="shared" si="4"/>
        <v>70</v>
      </c>
      <c r="K55" s="208">
        <f t="shared" si="7"/>
        <v>-32.038834951456309</v>
      </c>
      <c r="L55" s="595"/>
      <c r="M55" s="595"/>
      <c r="N55" s="595"/>
      <c r="O55" s="595"/>
      <c r="P55" s="595"/>
      <c r="Q55" s="595"/>
      <c r="R55" s="595"/>
      <c r="S55" s="595"/>
      <c r="T55" s="595"/>
      <c r="U55" s="595"/>
      <c r="V55" s="595"/>
      <c r="W55" s="595"/>
      <c r="X55" s="595"/>
      <c r="Y55" s="595"/>
      <c r="Z55" s="595"/>
      <c r="AA55" s="595"/>
      <c r="AB55" s="595"/>
      <c r="AC55" s="595"/>
      <c r="AD55" s="595"/>
      <c r="AE55" s="595"/>
      <c r="AF55" s="595"/>
      <c r="AG55" s="595"/>
      <c r="AH55" s="595"/>
      <c r="AI55" s="595"/>
      <c r="AJ55" s="595"/>
      <c r="AK55" s="595"/>
      <c r="AL55" s="595"/>
      <c r="AM55" s="595"/>
      <c r="AN55" s="595"/>
      <c r="AO55" s="595"/>
      <c r="AP55" s="595"/>
      <c r="AQ55" s="595"/>
      <c r="AR55" s="595"/>
      <c r="AS55" s="595"/>
      <c r="AT55" s="595"/>
      <c r="AU55" s="595"/>
      <c r="AV55" s="595"/>
      <c r="AW55" s="595"/>
      <c r="AX55" s="595"/>
      <c r="AY55" s="595"/>
      <c r="AZ55" s="595"/>
      <c r="BA55" s="595"/>
      <c r="BB55" s="595"/>
      <c r="BC55" s="595"/>
      <c r="BD55" s="595"/>
      <c r="BE55" s="595"/>
      <c r="BF55" s="595"/>
      <c r="BG55" s="595"/>
      <c r="BH55" s="595"/>
      <c r="BI55" s="595"/>
      <c r="BJ55" s="595"/>
      <c r="BK55" s="595"/>
      <c r="BL55" s="595"/>
      <c r="BM55" s="595"/>
      <c r="BN55" s="595"/>
      <c r="BO55" s="595"/>
      <c r="BP55" s="595"/>
      <c r="BQ55" s="595"/>
      <c r="BR55" s="595"/>
      <c r="BS55" s="595"/>
      <c r="BT55" s="595"/>
      <c r="BU55" s="595"/>
      <c r="BV55" s="595"/>
      <c r="BW55" s="595"/>
      <c r="BX55" s="595"/>
      <c r="BY55" s="595"/>
      <c r="BZ55" s="595"/>
      <c r="CA55" s="595"/>
      <c r="CB55" s="595"/>
      <c r="CC55" s="595"/>
      <c r="CD55" s="595"/>
      <c r="CE55" s="595"/>
      <c r="CF55" s="595"/>
      <c r="CG55" s="595"/>
      <c r="CH55" s="595"/>
      <c r="CI55" s="595"/>
      <c r="CJ55" s="595"/>
      <c r="CK55" s="595"/>
      <c r="CL55" s="595"/>
      <c r="CM55" s="595"/>
      <c r="CN55" s="595"/>
      <c r="CO55" s="595"/>
      <c r="CP55" s="595"/>
      <c r="CQ55" s="595"/>
      <c r="CR55" s="595"/>
      <c r="CS55" s="595"/>
      <c r="CT55" s="595"/>
      <c r="CU55" s="595"/>
      <c r="CV55" s="595"/>
      <c r="CW55" s="595"/>
      <c r="CX55" s="595"/>
      <c r="CY55" s="595"/>
      <c r="CZ55" s="595"/>
      <c r="DA55" s="595"/>
      <c r="DB55" s="595"/>
      <c r="DC55" s="595"/>
      <c r="DD55" s="595"/>
      <c r="DE55" s="595"/>
      <c r="DF55" s="595"/>
      <c r="DG55" s="595"/>
      <c r="DH55" s="595"/>
      <c r="DI55" s="595"/>
      <c r="DJ55" s="595"/>
      <c r="DK55" s="595"/>
      <c r="DL55" s="595"/>
      <c r="DM55" s="595"/>
      <c r="DN55" s="595"/>
      <c r="DO55" s="595"/>
      <c r="DP55" s="595"/>
      <c r="DQ55" s="595"/>
      <c r="DR55" s="595"/>
      <c r="DS55" s="595"/>
      <c r="DT55" s="595"/>
      <c r="DU55" s="595"/>
      <c r="DV55" s="595"/>
      <c r="DW55" s="595"/>
      <c r="DX55" s="595"/>
      <c r="DY55" s="595"/>
      <c r="DZ55" s="595"/>
      <c r="EA55" s="595"/>
      <c r="EB55" s="595"/>
      <c r="EC55" s="595"/>
      <c r="ED55" s="595"/>
      <c r="EE55" s="595"/>
      <c r="EF55" s="595"/>
      <c r="EG55" s="595"/>
      <c r="EH55" s="595"/>
      <c r="EI55" s="595"/>
      <c r="EJ55" s="595"/>
      <c r="EK55" s="595"/>
      <c r="EL55" s="595"/>
      <c r="EM55" s="595"/>
      <c r="EN55" s="595"/>
      <c r="EO55" s="595"/>
      <c r="EP55" s="595"/>
      <c r="EQ55" s="595"/>
      <c r="ER55" s="595"/>
      <c r="ES55" s="595"/>
      <c r="ET55" s="595"/>
      <c r="EU55" s="595"/>
      <c r="EV55" s="595"/>
      <c r="EW55" s="595"/>
      <c r="EX55" s="595"/>
      <c r="EY55" s="595"/>
      <c r="EZ55" s="595"/>
      <c r="FA55" s="595"/>
      <c r="FB55" s="595"/>
      <c r="FC55" s="595"/>
      <c r="FD55" s="595"/>
      <c r="FE55" s="595"/>
      <c r="FF55" s="595"/>
      <c r="FG55" s="595"/>
      <c r="FH55" s="595"/>
      <c r="FI55" s="595"/>
      <c r="FJ55" s="595"/>
      <c r="FK55" s="595"/>
      <c r="FL55" s="595"/>
      <c r="FM55" s="595"/>
      <c r="FN55" s="595"/>
      <c r="FO55" s="595"/>
      <c r="FP55" s="595"/>
      <c r="FQ55" s="595"/>
      <c r="FR55" s="595"/>
      <c r="FS55" s="595"/>
      <c r="FT55" s="595"/>
      <c r="FU55" s="595"/>
      <c r="FV55" s="595"/>
      <c r="FW55" s="595"/>
      <c r="FX55" s="595"/>
      <c r="FY55" s="595"/>
      <c r="FZ55" s="595"/>
      <c r="GA55" s="595"/>
      <c r="GB55" s="595"/>
      <c r="GC55" s="595"/>
      <c r="GD55" s="595"/>
      <c r="GE55" s="595"/>
      <c r="GF55" s="595"/>
      <c r="GG55" s="595"/>
      <c r="GH55" s="595"/>
      <c r="GI55" s="595"/>
      <c r="GJ55" s="595"/>
      <c r="GK55" s="595"/>
      <c r="GL55" s="595"/>
      <c r="GM55" s="595"/>
      <c r="GN55" s="595"/>
      <c r="GO55" s="595"/>
      <c r="GP55" s="595"/>
      <c r="GQ55" s="595"/>
      <c r="GR55" s="595"/>
      <c r="GS55" s="595"/>
      <c r="GT55" s="595"/>
      <c r="GU55" s="595"/>
      <c r="GV55" s="595"/>
      <c r="GW55" s="595"/>
      <c r="GX55" s="595"/>
      <c r="GY55" s="595"/>
      <c r="GZ55" s="595"/>
      <c r="HA55" s="595"/>
      <c r="HB55" s="595"/>
      <c r="HC55" s="595"/>
      <c r="HD55" s="595"/>
      <c r="HE55" s="595"/>
      <c r="HF55" s="595"/>
      <c r="HG55" s="595"/>
      <c r="HH55" s="595"/>
      <c r="HI55" s="595"/>
      <c r="HJ55" s="595"/>
      <c r="HK55" s="595"/>
      <c r="HL55" s="595"/>
      <c r="HM55" s="595"/>
      <c r="HN55" s="595"/>
      <c r="HO55" s="595"/>
      <c r="HP55" s="595"/>
      <c r="HQ55" s="595"/>
      <c r="HR55" s="595"/>
      <c r="HS55" s="595"/>
      <c r="HT55" s="595"/>
      <c r="HU55" s="595"/>
      <c r="HV55" s="595"/>
      <c r="HW55" s="595"/>
      <c r="HX55" s="595"/>
      <c r="HY55" s="595"/>
      <c r="HZ55" s="595"/>
      <c r="IA55" s="595"/>
      <c r="IB55" s="595"/>
      <c r="IC55" s="595"/>
      <c r="ID55" s="595"/>
      <c r="IE55" s="595"/>
      <c r="IF55" s="595"/>
      <c r="IG55" s="595"/>
      <c r="IH55" s="595"/>
      <c r="II55" s="595"/>
      <c r="IJ55" s="595"/>
      <c r="IK55" s="595"/>
      <c r="IL55" s="595"/>
      <c r="IM55" s="595"/>
      <c r="IN55" s="595"/>
      <c r="IO55" s="595"/>
      <c r="IP55" s="595"/>
      <c r="IQ55" s="595"/>
      <c r="IR55" s="595"/>
      <c r="IS55" s="595"/>
      <c r="IT55" s="595"/>
      <c r="IU55" s="595"/>
      <c r="IV55" s="595"/>
    </row>
    <row r="56" spans="1:256" ht="11.9" customHeight="1">
      <c r="A56" s="155" t="s">
        <v>50</v>
      </c>
      <c r="B56" s="23"/>
      <c r="C56" s="21">
        <v>76</v>
      </c>
      <c r="D56" s="36">
        <v>47</v>
      </c>
      <c r="E56" s="36">
        <f t="shared" si="5"/>
        <v>-38.157894736842103</v>
      </c>
      <c r="F56" s="36">
        <v>34</v>
      </c>
      <c r="G56" s="22">
        <v>27</v>
      </c>
      <c r="H56" s="36">
        <f t="shared" si="6"/>
        <v>-20.588235294117652</v>
      </c>
      <c r="I56" s="21">
        <f t="shared" si="4"/>
        <v>110</v>
      </c>
      <c r="J56" s="21">
        <f t="shared" si="4"/>
        <v>74</v>
      </c>
      <c r="K56" s="208">
        <f t="shared" si="7"/>
        <v>-32.727272727272727</v>
      </c>
      <c r="L56" s="595"/>
      <c r="M56" s="595"/>
      <c r="N56" s="595"/>
      <c r="O56" s="595"/>
      <c r="P56" s="595"/>
      <c r="Q56" s="595"/>
      <c r="R56" s="595"/>
      <c r="S56" s="595"/>
      <c r="T56" s="595"/>
      <c r="U56" s="595"/>
      <c r="V56" s="595"/>
      <c r="W56" s="595"/>
      <c r="X56" s="595"/>
      <c r="Y56" s="595"/>
      <c r="Z56" s="595"/>
      <c r="AA56" s="595"/>
      <c r="AB56" s="595"/>
      <c r="AC56" s="595"/>
      <c r="AD56" s="595"/>
      <c r="AE56" s="595"/>
      <c r="AF56" s="595"/>
      <c r="AG56" s="595"/>
      <c r="AH56" s="595"/>
      <c r="AI56" s="595"/>
      <c r="AJ56" s="595"/>
      <c r="AK56" s="595"/>
      <c r="AL56" s="595"/>
      <c r="AM56" s="595"/>
      <c r="AN56" s="595"/>
      <c r="AO56" s="595"/>
      <c r="AP56" s="595"/>
      <c r="AQ56" s="595"/>
      <c r="AR56" s="595"/>
      <c r="AS56" s="595"/>
      <c r="AT56" s="595"/>
      <c r="AU56" s="595"/>
      <c r="AV56" s="595"/>
      <c r="AW56" s="595"/>
      <c r="AX56" s="595"/>
      <c r="AY56" s="595"/>
      <c r="AZ56" s="595"/>
      <c r="BA56" s="595"/>
      <c r="BB56" s="595"/>
      <c r="BC56" s="595"/>
      <c r="BD56" s="595"/>
      <c r="BE56" s="595"/>
      <c r="BF56" s="595"/>
      <c r="BG56" s="595"/>
      <c r="BH56" s="595"/>
      <c r="BI56" s="595"/>
      <c r="BJ56" s="595"/>
      <c r="BK56" s="595"/>
      <c r="BL56" s="595"/>
      <c r="BM56" s="595"/>
      <c r="BN56" s="595"/>
      <c r="BO56" s="595"/>
      <c r="BP56" s="595"/>
      <c r="BQ56" s="595"/>
      <c r="BR56" s="595"/>
      <c r="BS56" s="595"/>
      <c r="BT56" s="595"/>
      <c r="BU56" s="595"/>
      <c r="BV56" s="595"/>
      <c r="BW56" s="595"/>
      <c r="BX56" s="595"/>
      <c r="BY56" s="595"/>
      <c r="BZ56" s="595"/>
      <c r="CA56" s="595"/>
      <c r="CB56" s="595"/>
      <c r="CC56" s="595"/>
      <c r="CD56" s="595"/>
      <c r="CE56" s="595"/>
      <c r="CF56" s="595"/>
      <c r="CG56" s="595"/>
      <c r="CH56" s="595"/>
      <c r="CI56" s="595"/>
      <c r="CJ56" s="595"/>
      <c r="CK56" s="595"/>
      <c r="CL56" s="595"/>
      <c r="CM56" s="595"/>
      <c r="CN56" s="595"/>
      <c r="CO56" s="595"/>
      <c r="CP56" s="595"/>
      <c r="CQ56" s="595"/>
      <c r="CR56" s="595"/>
      <c r="CS56" s="595"/>
      <c r="CT56" s="595"/>
      <c r="CU56" s="595"/>
      <c r="CV56" s="595"/>
      <c r="CW56" s="595"/>
      <c r="CX56" s="595"/>
      <c r="CY56" s="595"/>
      <c r="CZ56" s="595"/>
      <c r="DA56" s="595"/>
      <c r="DB56" s="595"/>
      <c r="DC56" s="595"/>
      <c r="DD56" s="595"/>
      <c r="DE56" s="595"/>
      <c r="DF56" s="595"/>
      <c r="DG56" s="595"/>
      <c r="DH56" s="595"/>
      <c r="DI56" s="595"/>
      <c r="DJ56" s="595"/>
      <c r="DK56" s="595"/>
      <c r="DL56" s="595"/>
      <c r="DM56" s="595"/>
      <c r="DN56" s="595"/>
      <c r="DO56" s="595"/>
      <c r="DP56" s="595"/>
      <c r="DQ56" s="595"/>
      <c r="DR56" s="595"/>
      <c r="DS56" s="595"/>
      <c r="DT56" s="595"/>
      <c r="DU56" s="595"/>
      <c r="DV56" s="595"/>
      <c r="DW56" s="595"/>
      <c r="DX56" s="595"/>
      <c r="DY56" s="595"/>
      <c r="DZ56" s="595"/>
      <c r="EA56" s="595"/>
      <c r="EB56" s="595"/>
      <c r="EC56" s="595"/>
      <c r="ED56" s="595"/>
      <c r="EE56" s="595"/>
      <c r="EF56" s="595"/>
      <c r="EG56" s="595"/>
      <c r="EH56" s="595"/>
      <c r="EI56" s="595"/>
      <c r="EJ56" s="595"/>
      <c r="EK56" s="595"/>
      <c r="EL56" s="595"/>
      <c r="EM56" s="595"/>
      <c r="EN56" s="595"/>
      <c r="EO56" s="595"/>
      <c r="EP56" s="595"/>
      <c r="EQ56" s="595"/>
      <c r="ER56" s="595"/>
      <c r="ES56" s="595"/>
      <c r="ET56" s="595"/>
      <c r="EU56" s="595"/>
      <c r="EV56" s="595"/>
      <c r="EW56" s="595"/>
      <c r="EX56" s="595"/>
      <c r="EY56" s="595"/>
      <c r="EZ56" s="595"/>
      <c r="FA56" s="595"/>
      <c r="FB56" s="595"/>
      <c r="FC56" s="595"/>
      <c r="FD56" s="595"/>
      <c r="FE56" s="595"/>
      <c r="FF56" s="595"/>
      <c r="FG56" s="595"/>
      <c r="FH56" s="595"/>
      <c r="FI56" s="595"/>
      <c r="FJ56" s="595"/>
      <c r="FK56" s="595"/>
      <c r="FL56" s="595"/>
      <c r="FM56" s="595"/>
      <c r="FN56" s="595"/>
      <c r="FO56" s="595"/>
      <c r="FP56" s="595"/>
      <c r="FQ56" s="595"/>
      <c r="FR56" s="595"/>
      <c r="FS56" s="595"/>
      <c r="FT56" s="595"/>
      <c r="FU56" s="595"/>
      <c r="FV56" s="595"/>
      <c r="FW56" s="595"/>
      <c r="FX56" s="595"/>
      <c r="FY56" s="595"/>
      <c r="FZ56" s="595"/>
      <c r="GA56" s="595"/>
      <c r="GB56" s="595"/>
      <c r="GC56" s="595"/>
      <c r="GD56" s="595"/>
      <c r="GE56" s="595"/>
      <c r="GF56" s="595"/>
      <c r="GG56" s="595"/>
      <c r="GH56" s="595"/>
      <c r="GI56" s="595"/>
      <c r="GJ56" s="595"/>
      <c r="GK56" s="595"/>
      <c r="GL56" s="595"/>
      <c r="GM56" s="595"/>
      <c r="GN56" s="595"/>
      <c r="GO56" s="595"/>
      <c r="GP56" s="595"/>
      <c r="GQ56" s="595"/>
      <c r="GR56" s="595"/>
      <c r="GS56" s="595"/>
      <c r="GT56" s="595"/>
      <c r="GU56" s="595"/>
      <c r="GV56" s="595"/>
      <c r="GW56" s="595"/>
      <c r="GX56" s="595"/>
      <c r="GY56" s="595"/>
      <c r="GZ56" s="595"/>
      <c r="HA56" s="595"/>
      <c r="HB56" s="595"/>
      <c r="HC56" s="595"/>
      <c r="HD56" s="595"/>
      <c r="HE56" s="595"/>
      <c r="HF56" s="595"/>
      <c r="HG56" s="595"/>
      <c r="HH56" s="595"/>
      <c r="HI56" s="595"/>
      <c r="HJ56" s="595"/>
      <c r="HK56" s="595"/>
      <c r="HL56" s="595"/>
      <c r="HM56" s="595"/>
      <c r="HN56" s="595"/>
      <c r="HO56" s="595"/>
      <c r="HP56" s="595"/>
      <c r="HQ56" s="595"/>
      <c r="HR56" s="595"/>
      <c r="HS56" s="595"/>
      <c r="HT56" s="595"/>
      <c r="HU56" s="595"/>
      <c r="HV56" s="595"/>
      <c r="HW56" s="595"/>
      <c r="HX56" s="595"/>
      <c r="HY56" s="595"/>
      <c r="HZ56" s="595"/>
      <c r="IA56" s="595"/>
      <c r="IB56" s="595"/>
      <c r="IC56" s="595"/>
      <c r="ID56" s="595"/>
      <c r="IE56" s="595"/>
      <c r="IF56" s="595"/>
      <c r="IG56" s="595"/>
      <c r="IH56" s="595"/>
      <c r="II56" s="595"/>
      <c r="IJ56" s="595"/>
      <c r="IK56" s="595"/>
      <c r="IL56" s="595"/>
      <c r="IM56" s="595"/>
      <c r="IN56" s="595"/>
      <c r="IO56" s="595"/>
      <c r="IP56" s="595"/>
      <c r="IQ56" s="595"/>
      <c r="IR56" s="595"/>
      <c r="IS56" s="595"/>
      <c r="IT56" s="595"/>
      <c r="IU56" s="595"/>
      <c r="IV56" s="595"/>
    </row>
    <row r="57" spans="1:256" ht="11.9" customHeight="1">
      <c r="A57" s="155" t="s">
        <v>24</v>
      </c>
      <c r="B57" s="23"/>
      <c r="C57" s="21">
        <v>127</v>
      </c>
      <c r="D57" s="36">
        <v>135</v>
      </c>
      <c r="E57" s="36">
        <f t="shared" si="5"/>
        <v>6.2992125984252079</v>
      </c>
      <c r="F57" s="36">
        <v>289</v>
      </c>
      <c r="G57" s="22">
        <v>195</v>
      </c>
      <c r="H57" s="36">
        <f t="shared" si="6"/>
        <v>-32.525951557093421</v>
      </c>
      <c r="I57" s="21">
        <f t="shared" si="4"/>
        <v>416</v>
      </c>
      <c r="J57" s="21">
        <f t="shared" si="4"/>
        <v>330</v>
      </c>
      <c r="K57" s="208">
        <f t="shared" si="7"/>
        <v>-20.673076923076927</v>
      </c>
      <c r="L57" s="595"/>
      <c r="M57" s="595"/>
      <c r="N57" s="595"/>
      <c r="O57" s="595"/>
      <c r="P57" s="595"/>
      <c r="Q57" s="595"/>
      <c r="R57" s="595"/>
      <c r="S57" s="595"/>
      <c r="T57" s="595"/>
      <c r="U57" s="595"/>
      <c r="V57" s="595"/>
      <c r="W57" s="595"/>
      <c r="X57" s="595"/>
      <c r="Y57" s="595"/>
      <c r="Z57" s="595"/>
      <c r="AA57" s="595"/>
      <c r="AB57" s="595"/>
      <c r="AC57" s="595"/>
      <c r="AD57" s="595"/>
      <c r="AE57" s="595"/>
      <c r="AF57" s="595"/>
      <c r="AG57" s="595"/>
      <c r="AH57" s="595"/>
      <c r="AI57" s="595"/>
      <c r="AJ57" s="595"/>
      <c r="AK57" s="595"/>
      <c r="AL57" s="595"/>
      <c r="AM57" s="595"/>
      <c r="AN57" s="595"/>
      <c r="AO57" s="595"/>
      <c r="AP57" s="595"/>
      <c r="AQ57" s="595"/>
      <c r="AR57" s="595"/>
      <c r="AS57" s="595"/>
      <c r="AT57" s="595"/>
      <c r="AU57" s="595"/>
      <c r="AV57" s="595"/>
      <c r="AW57" s="595"/>
      <c r="AX57" s="595"/>
      <c r="AY57" s="595"/>
      <c r="AZ57" s="595"/>
      <c r="BA57" s="595"/>
      <c r="BB57" s="595"/>
      <c r="BC57" s="595"/>
      <c r="BD57" s="595"/>
      <c r="BE57" s="595"/>
      <c r="BF57" s="595"/>
      <c r="BG57" s="595"/>
      <c r="BH57" s="595"/>
      <c r="BI57" s="595"/>
      <c r="BJ57" s="595"/>
      <c r="BK57" s="595"/>
      <c r="BL57" s="595"/>
      <c r="BM57" s="595"/>
      <c r="BN57" s="595"/>
      <c r="BO57" s="595"/>
      <c r="BP57" s="595"/>
      <c r="BQ57" s="595"/>
      <c r="BR57" s="595"/>
      <c r="BS57" s="595"/>
      <c r="BT57" s="595"/>
      <c r="BU57" s="595"/>
      <c r="BV57" s="595"/>
      <c r="BW57" s="595"/>
      <c r="BX57" s="595"/>
      <c r="BY57" s="595"/>
      <c r="BZ57" s="595"/>
      <c r="CA57" s="595"/>
      <c r="CB57" s="595"/>
      <c r="CC57" s="595"/>
      <c r="CD57" s="595"/>
      <c r="CE57" s="595"/>
      <c r="CF57" s="595"/>
      <c r="CG57" s="595"/>
      <c r="CH57" s="595"/>
      <c r="CI57" s="595"/>
      <c r="CJ57" s="595"/>
      <c r="CK57" s="595"/>
      <c r="CL57" s="595"/>
      <c r="CM57" s="595"/>
      <c r="CN57" s="595"/>
      <c r="CO57" s="595"/>
      <c r="CP57" s="595"/>
      <c r="CQ57" s="595"/>
      <c r="CR57" s="595"/>
      <c r="CS57" s="595"/>
      <c r="CT57" s="595"/>
      <c r="CU57" s="595"/>
      <c r="CV57" s="595"/>
      <c r="CW57" s="595"/>
      <c r="CX57" s="595"/>
      <c r="CY57" s="595"/>
      <c r="CZ57" s="595"/>
      <c r="DA57" s="595"/>
      <c r="DB57" s="595"/>
      <c r="DC57" s="595"/>
      <c r="DD57" s="595"/>
      <c r="DE57" s="595"/>
      <c r="DF57" s="595"/>
      <c r="DG57" s="595"/>
      <c r="DH57" s="595"/>
      <c r="DI57" s="595"/>
      <c r="DJ57" s="595"/>
      <c r="DK57" s="595"/>
      <c r="DL57" s="595"/>
      <c r="DM57" s="595"/>
      <c r="DN57" s="595"/>
      <c r="DO57" s="595"/>
      <c r="DP57" s="595"/>
      <c r="DQ57" s="595"/>
      <c r="DR57" s="595"/>
      <c r="DS57" s="595"/>
      <c r="DT57" s="595"/>
      <c r="DU57" s="595"/>
      <c r="DV57" s="595"/>
      <c r="DW57" s="595"/>
      <c r="DX57" s="595"/>
      <c r="DY57" s="595"/>
      <c r="DZ57" s="595"/>
      <c r="EA57" s="595"/>
      <c r="EB57" s="595"/>
      <c r="EC57" s="595"/>
      <c r="ED57" s="595"/>
      <c r="EE57" s="595"/>
      <c r="EF57" s="595"/>
      <c r="EG57" s="595"/>
      <c r="EH57" s="595"/>
      <c r="EI57" s="595"/>
      <c r="EJ57" s="595"/>
      <c r="EK57" s="595"/>
      <c r="EL57" s="595"/>
      <c r="EM57" s="595"/>
      <c r="EN57" s="595"/>
      <c r="EO57" s="595"/>
      <c r="EP57" s="595"/>
      <c r="EQ57" s="595"/>
      <c r="ER57" s="595"/>
      <c r="ES57" s="595"/>
      <c r="ET57" s="595"/>
      <c r="EU57" s="595"/>
      <c r="EV57" s="595"/>
      <c r="EW57" s="595"/>
      <c r="EX57" s="595"/>
      <c r="EY57" s="595"/>
      <c r="EZ57" s="595"/>
      <c r="FA57" s="595"/>
      <c r="FB57" s="595"/>
      <c r="FC57" s="595"/>
      <c r="FD57" s="595"/>
      <c r="FE57" s="595"/>
      <c r="FF57" s="595"/>
      <c r="FG57" s="595"/>
      <c r="FH57" s="595"/>
      <c r="FI57" s="595"/>
      <c r="FJ57" s="595"/>
      <c r="FK57" s="595"/>
      <c r="FL57" s="595"/>
      <c r="FM57" s="595"/>
      <c r="FN57" s="595"/>
      <c r="FO57" s="595"/>
      <c r="FP57" s="595"/>
      <c r="FQ57" s="595"/>
      <c r="FR57" s="595"/>
      <c r="FS57" s="595"/>
      <c r="FT57" s="595"/>
      <c r="FU57" s="595"/>
      <c r="FV57" s="595"/>
      <c r="FW57" s="595"/>
      <c r="FX57" s="595"/>
      <c r="FY57" s="595"/>
      <c r="FZ57" s="595"/>
      <c r="GA57" s="595"/>
      <c r="GB57" s="595"/>
      <c r="GC57" s="595"/>
      <c r="GD57" s="595"/>
      <c r="GE57" s="595"/>
      <c r="GF57" s="595"/>
      <c r="GG57" s="595"/>
      <c r="GH57" s="595"/>
      <c r="GI57" s="595"/>
      <c r="GJ57" s="595"/>
      <c r="GK57" s="595"/>
      <c r="GL57" s="595"/>
      <c r="GM57" s="595"/>
      <c r="GN57" s="595"/>
      <c r="GO57" s="595"/>
      <c r="GP57" s="595"/>
      <c r="GQ57" s="595"/>
      <c r="GR57" s="595"/>
      <c r="GS57" s="595"/>
      <c r="GT57" s="595"/>
      <c r="GU57" s="595"/>
      <c r="GV57" s="595"/>
      <c r="GW57" s="595"/>
      <c r="GX57" s="595"/>
      <c r="GY57" s="595"/>
      <c r="GZ57" s="595"/>
      <c r="HA57" s="595"/>
      <c r="HB57" s="595"/>
      <c r="HC57" s="595"/>
      <c r="HD57" s="595"/>
      <c r="HE57" s="595"/>
      <c r="HF57" s="595"/>
      <c r="HG57" s="595"/>
      <c r="HH57" s="595"/>
      <c r="HI57" s="595"/>
      <c r="HJ57" s="595"/>
      <c r="HK57" s="595"/>
      <c r="HL57" s="595"/>
      <c r="HM57" s="595"/>
      <c r="HN57" s="595"/>
      <c r="HO57" s="595"/>
      <c r="HP57" s="595"/>
      <c r="HQ57" s="595"/>
      <c r="HR57" s="595"/>
      <c r="HS57" s="595"/>
      <c r="HT57" s="595"/>
      <c r="HU57" s="595"/>
      <c r="HV57" s="595"/>
      <c r="HW57" s="595"/>
      <c r="HX57" s="595"/>
      <c r="HY57" s="595"/>
      <c r="HZ57" s="595"/>
      <c r="IA57" s="595"/>
      <c r="IB57" s="595"/>
      <c r="IC57" s="595"/>
      <c r="ID57" s="595"/>
      <c r="IE57" s="595"/>
      <c r="IF57" s="595"/>
      <c r="IG57" s="595"/>
      <c r="IH57" s="595"/>
      <c r="II57" s="595"/>
      <c r="IJ57" s="595"/>
      <c r="IK57" s="595"/>
      <c r="IL57" s="595"/>
      <c r="IM57" s="595"/>
      <c r="IN57" s="595"/>
      <c r="IO57" s="595"/>
      <c r="IP57" s="595"/>
      <c r="IQ57" s="595"/>
      <c r="IR57" s="595"/>
      <c r="IS57" s="595"/>
      <c r="IT57" s="595"/>
      <c r="IU57" s="595"/>
      <c r="IV57" s="595"/>
    </row>
    <row r="58" spans="1:256" ht="11.9" customHeight="1">
      <c r="A58" s="155" t="s">
        <v>25</v>
      </c>
      <c r="B58" s="23"/>
      <c r="C58" s="21">
        <v>18</v>
      </c>
      <c r="D58" s="36">
        <v>23</v>
      </c>
      <c r="E58" s="36">
        <f t="shared" si="5"/>
        <v>27.777777777777768</v>
      </c>
      <c r="F58" s="36">
        <v>222</v>
      </c>
      <c r="G58" s="22">
        <v>94</v>
      </c>
      <c r="H58" s="36">
        <f t="shared" si="6"/>
        <v>-57.657657657657658</v>
      </c>
      <c r="I58" s="21">
        <f t="shared" si="4"/>
        <v>240</v>
      </c>
      <c r="J58" s="21">
        <f t="shared" si="4"/>
        <v>117</v>
      </c>
      <c r="K58" s="208">
        <f t="shared" si="7"/>
        <v>-51.249999999999993</v>
      </c>
      <c r="L58" s="595"/>
      <c r="M58" s="595"/>
      <c r="N58" s="595"/>
      <c r="O58" s="595"/>
      <c r="P58" s="595"/>
      <c r="Q58" s="595"/>
      <c r="R58" s="595"/>
      <c r="S58" s="595"/>
      <c r="T58" s="595"/>
      <c r="U58" s="595"/>
      <c r="V58" s="595"/>
      <c r="W58" s="595"/>
      <c r="X58" s="595"/>
      <c r="Y58" s="595"/>
      <c r="Z58" s="595"/>
      <c r="AA58" s="595"/>
      <c r="AB58" s="595"/>
      <c r="AC58" s="595"/>
      <c r="AD58" s="595"/>
      <c r="AE58" s="595"/>
      <c r="AF58" s="595"/>
      <c r="AG58" s="595"/>
      <c r="AH58" s="595"/>
      <c r="AI58" s="595"/>
      <c r="AJ58" s="595"/>
      <c r="AK58" s="595"/>
      <c r="AL58" s="595"/>
      <c r="AM58" s="595"/>
      <c r="AN58" s="595"/>
      <c r="AO58" s="595"/>
      <c r="AP58" s="595"/>
      <c r="AQ58" s="595"/>
      <c r="AR58" s="595"/>
      <c r="AS58" s="595"/>
      <c r="AT58" s="595"/>
      <c r="AU58" s="595"/>
      <c r="AV58" s="595"/>
      <c r="AW58" s="595"/>
      <c r="AX58" s="595"/>
      <c r="AY58" s="595"/>
      <c r="AZ58" s="595"/>
      <c r="BA58" s="595"/>
      <c r="BB58" s="595"/>
      <c r="BC58" s="595"/>
      <c r="BD58" s="595"/>
      <c r="BE58" s="595"/>
      <c r="BF58" s="595"/>
      <c r="BG58" s="595"/>
      <c r="BH58" s="595"/>
      <c r="BI58" s="595"/>
      <c r="BJ58" s="595"/>
      <c r="BK58" s="595"/>
      <c r="BL58" s="595"/>
      <c r="BM58" s="595"/>
      <c r="BN58" s="595"/>
      <c r="BO58" s="595"/>
      <c r="BP58" s="595"/>
      <c r="BQ58" s="595"/>
      <c r="BR58" s="595"/>
      <c r="BS58" s="595"/>
      <c r="BT58" s="595"/>
      <c r="BU58" s="595"/>
      <c r="BV58" s="595"/>
      <c r="BW58" s="595"/>
      <c r="BX58" s="595"/>
      <c r="BY58" s="595"/>
      <c r="BZ58" s="595"/>
      <c r="CA58" s="595"/>
      <c r="CB58" s="595"/>
      <c r="CC58" s="595"/>
      <c r="CD58" s="595"/>
      <c r="CE58" s="595"/>
      <c r="CF58" s="595"/>
      <c r="CG58" s="595"/>
      <c r="CH58" s="595"/>
      <c r="CI58" s="595"/>
      <c r="CJ58" s="595"/>
      <c r="CK58" s="595"/>
      <c r="CL58" s="595"/>
      <c r="CM58" s="595"/>
      <c r="CN58" s="595"/>
      <c r="CO58" s="595"/>
      <c r="CP58" s="595"/>
      <c r="CQ58" s="595"/>
      <c r="CR58" s="595"/>
      <c r="CS58" s="595"/>
      <c r="CT58" s="595"/>
      <c r="CU58" s="595"/>
      <c r="CV58" s="595"/>
      <c r="CW58" s="595"/>
      <c r="CX58" s="595"/>
      <c r="CY58" s="595"/>
      <c r="CZ58" s="595"/>
      <c r="DA58" s="595"/>
      <c r="DB58" s="595"/>
      <c r="DC58" s="595"/>
      <c r="DD58" s="595"/>
      <c r="DE58" s="595"/>
      <c r="DF58" s="595"/>
      <c r="DG58" s="595"/>
      <c r="DH58" s="595"/>
      <c r="DI58" s="595"/>
      <c r="DJ58" s="595"/>
      <c r="DK58" s="595"/>
      <c r="DL58" s="595"/>
      <c r="DM58" s="595"/>
      <c r="DN58" s="595"/>
      <c r="DO58" s="595"/>
      <c r="DP58" s="595"/>
      <c r="DQ58" s="595"/>
      <c r="DR58" s="595"/>
      <c r="DS58" s="595"/>
      <c r="DT58" s="595"/>
      <c r="DU58" s="595"/>
      <c r="DV58" s="595"/>
      <c r="DW58" s="595"/>
      <c r="DX58" s="595"/>
      <c r="DY58" s="595"/>
      <c r="DZ58" s="595"/>
      <c r="EA58" s="595"/>
      <c r="EB58" s="595"/>
      <c r="EC58" s="595"/>
      <c r="ED58" s="595"/>
      <c r="EE58" s="595"/>
      <c r="EF58" s="595"/>
      <c r="EG58" s="595"/>
      <c r="EH58" s="595"/>
      <c r="EI58" s="595"/>
      <c r="EJ58" s="595"/>
      <c r="EK58" s="595"/>
      <c r="EL58" s="595"/>
      <c r="EM58" s="595"/>
      <c r="EN58" s="595"/>
      <c r="EO58" s="595"/>
      <c r="EP58" s="595"/>
      <c r="EQ58" s="595"/>
      <c r="ER58" s="595"/>
      <c r="ES58" s="595"/>
      <c r="ET58" s="595"/>
      <c r="EU58" s="595"/>
      <c r="EV58" s="595"/>
      <c r="EW58" s="595"/>
      <c r="EX58" s="595"/>
      <c r="EY58" s="595"/>
      <c r="EZ58" s="595"/>
      <c r="FA58" s="595"/>
      <c r="FB58" s="595"/>
      <c r="FC58" s="595"/>
      <c r="FD58" s="595"/>
      <c r="FE58" s="595"/>
      <c r="FF58" s="595"/>
      <c r="FG58" s="595"/>
      <c r="FH58" s="595"/>
      <c r="FI58" s="595"/>
      <c r="FJ58" s="595"/>
      <c r="FK58" s="595"/>
      <c r="FL58" s="595"/>
      <c r="FM58" s="595"/>
      <c r="FN58" s="595"/>
      <c r="FO58" s="595"/>
      <c r="FP58" s="595"/>
      <c r="FQ58" s="595"/>
      <c r="FR58" s="595"/>
      <c r="FS58" s="595"/>
      <c r="FT58" s="595"/>
      <c r="FU58" s="595"/>
      <c r="FV58" s="595"/>
      <c r="FW58" s="595"/>
      <c r="FX58" s="595"/>
      <c r="FY58" s="595"/>
      <c r="FZ58" s="595"/>
      <c r="GA58" s="595"/>
      <c r="GB58" s="595"/>
      <c r="GC58" s="595"/>
      <c r="GD58" s="595"/>
      <c r="GE58" s="595"/>
      <c r="GF58" s="595"/>
      <c r="GG58" s="595"/>
      <c r="GH58" s="595"/>
      <c r="GI58" s="595"/>
      <c r="GJ58" s="595"/>
      <c r="GK58" s="595"/>
      <c r="GL58" s="595"/>
      <c r="GM58" s="595"/>
      <c r="GN58" s="595"/>
      <c r="GO58" s="595"/>
      <c r="GP58" s="595"/>
      <c r="GQ58" s="595"/>
      <c r="GR58" s="595"/>
      <c r="GS58" s="595"/>
      <c r="GT58" s="595"/>
      <c r="GU58" s="595"/>
      <c r="GV58" s="595"/>
      <c r="GW58" s="595"/>
      <c r="GX58" s="595"/>
      <c r="GY58" s="595"/>
      <c r="GZ58" s="595"/>
      <c r="HA58" s="595"/>
      <c r="HB58" s="595"/>
      <c r="HC58" s="595"/>
      <c r="HD58" s="595"/>
      <c r="HE58" s="595"/>
      <c r="HF58" s="595"/>
      <c r="HG58" s="595"/>
      <c r="HH58" s="595"/>
      <c r="HI58" s="595"/>
      <c r="HJ58" s="595"/>
      <c r="HK58" s="595"/>
      <c r="HL58" s="595"/>
      <c r="HM58" s="595"/>
      <c r="HN58" s="595"/>
      <c r="HO58" s="595"/>
      <c r="HP58" s="595"/>
      <c r="HQ58" s="595"/>
      <c r="HR58" s="595"/>
      <c r="HS58" s="595"/>
      <c r="HT58" s="595"/>
      <c r="HU58" s="595"/>
      <c r="HV58" s="595"/>
      <c r="HW58" s="595"/>
      <c r="HX58" s="595"/>
      <c r="HY58" s="595"/>
      <c r="HZ58" s="595"/>
      <c r="IA58" s="595"/>
      <c r="IB58" s="595"/>
      <c r="IC58" s="595"/>
      <c r="ID58" s="595"/>
      <c r="IE58" s="595"/>
      <c r="IF58" s="595"/>
      <c r="IG58" s="595"/>
      <c r="IH58" s="595"/>
      <c r="II58" s="595"/>
      <c r="IJ58" s="595"/>
      <c r="IK58" s="595"/>
      <c r="IL58" s="595"/>
      <c r="IM58" s="595"/>
      <c r="IN58" s="595"/>
      <c r="IO58" s="595"/>
      <c r="IP58" s="595"/>
      <c r="IQ58" s="595"/>
      <c r="IR58" s="595"/>
      <c r="IS58" s="595"/>
      <c r="IT58" s="595"/>
      <c r="IU58" s="595"/>
      <c r="IV58" s="595"/>
    </row>
    <row r="59" spans="1:256" ht="11.9" customHeight="1">
      <c r="A59" s="155" t="s">
        <v>26</v>
      </c>
      <c r="B59" s="23"/>
      <c r="C59" s="27">
        <v>19</v>
      </c>
      <c r="D59" s="36">
        <v>9</v>
      </c>
      <c r="E59" s="36">
        <f t="shared" si="5"/>
        <v>-52.631578947368432</v>
      </c>
      <c r="F59" s="36">
        <v>48</v>
      </c>
      <c r="G59" s="22">
        <v>79</v>
      </c>
      <c r="H59" s="36">
        <f t="shared" si="6"/>
        <v>64.583333333333329</v>
      </c>
      <c r="I59" s="21">
        <f t="shared" si="4"/>
        <v>67</v>
      </c>
      <c r="J59" s="21">
        <f t="shared" si="4"/>
        <v>88</v>
      </c>
      <c r="K59" s="208">
        <f t="shared" si="7"/>
        <v>31.343283582089555</v>
      </c>
      <c r="L59" s="595"/>
      <c r="M59" s="595"/>
      <c r="N59" s="595"/>
      <c r="O59" s="595"/>
      <c r="P59" s="595"/>
      <c r="Q59" s="595"/>
      <c r="R59" s="595"/>
      <c r="S59" s="595"/>
      <c r="T59" s="595"/>
      <c r="U59" s="595"/>
      <c r="V59" s="595"/>
      <c r="W59" s="595"/>
      <c r="X59" s="595"/>
      <c r="Y59" s="595"/>
      <c r="Z59" s="595"/>
      <c r="AA59" s="595"/>
      <c r="AB59" s="595"/>
      <c r="AC59" s="595"/>
      <c r="AD59" s="595"/>
      <c r="AE59" s="595"/>
      <c r="AF59" s="595"/>
      <c r="AG59" s="595"/>
      <c r="AH59" s="595"/>
      <c r="AI59" s="595"/>
      <c r="AJ59" s="595"/>
      <c r="AK59" s="595"/>
      <c r="AL59" s="595"/>
      <c r="AM59" s="595"/>
      <c r="AN59" s="595"/>
      <c r="AO59" s="595"/>
      <c r="AP59" s="595"/>
      <c r="AQ59" s="595"/>
      <c r="AR59" s="595"/>
      <c r="AS59" s="595"/>
      <c r="AT59" s="595"/>
      <c r="AU59" s="595"/>
      <c r="AV59" s="595"/>
      <c r="AW59" s="595"/>
      <c r="AX59" s="595"/>
      <c r="AY59" s="595"/>
      <c r="AZ59" s="595"/>
      <c r="BA59" s="595"/>
      <c r="BB59" s="595"/>
      <c r="BC59" s="595"/>
      <c r="BD59" s="595"/>
      <c r="BE59" s="595"/>
      <c r="BF59" s="595"/>
      <c r="BG59" s="595"/>
      <c r="BH59" s="595"/>
      <c r="BI59" s="595"/>
      <c r="BJ59" s="595"/>
      <c r="BK59" s="595"/>
      <c r="BL59" s="595"/>
      <c r="BM59" s="595"/>
      <c r="BN59" s="595"/>
      <c r="BO59" s="595"/>
      <c r="BP59" s="595"/>
      <c r="BQ59" s="595"/>
      <c r="BR59" s="595"/>
      <c r="BS59" s="595"/>
      <c r="BT59" s="595"/>
      <c r="BU59" s="595"/>
      <c r="BV59" s="595"/>
      <c r="BW59" s="595"/>
      <c r="BX59" s="595"/>
      <c r="BY59" s="595"/>
      <c r="BZ59" s="595"/>
      <c r="CA59" s="595"/>
      <c r="CB59" s="595"/>
      <c r="CC59" s="595"/>
      <c r="CD59" s="595"/>
      <c r="CE59" s="595"/>
      <c r="CF59" s="595"/>
      <c r="CG59" s="595"/>
      <c r="CH59" s="595"/>
      <c r="CI59" s="595"/>
      <c r="CJ59" s="595"/>
      <c r="CK59" s="595"/>
      <c r="CL59" s="595"/>
      <c r="CM59" s="595"/>
      <c r="CN59" s="595"/>
      <c r="CO59" s="595"/>
      <c r="CP59" s="595"/>
      <c r="CQ59" s="595"/>
      <c r="CR59" s="595"/>
      <c r="CS59" s="595"/>
      <c r="CT59" s="595"/>
      <c r="CU59" s="595"/>
      <c r="CV59" s="595"/>
      <c r="CW59" s="595"/>
      <c r="CX59" s="595"/>
      <c r="CY59" s="595"/>
      <c r="CZ59" s="595"/>
      <c r="DA59" s="595"/>
      <c r="DB59" s="595"/>
      <c r="DC59" s="595"/>
      <c r="DD59" s="595"/>
      <c r="DE59" s="595"/>
      <c r="DF59" s="595"/>
      <c r="DG59" s="595"/>
      <c r="DH59" s="595"/>
      <c r="DI59" s="595"/>
      <c r="DJ59" s="595"/>
      <c r="DK59" s="595"/>
      <c r="DL59" s="595"/>
      <c r="DM59" s="595"/>
      <c r="DN59" s="595"/>
      <c r="DO59" s="595"/>
      <c r="DP59" s="595"/>
      <c r="DQ59" s="595"/>
      <c r="DR59" s="595"/>
      <c r="DS59" s="595"/>
      <c r="DT59" s="595"/>
      <c r="DU59" s="595"/>
      <c r="DV59" s="595"/>
      <c r="DW59" s="595"/>
      <c r="DX59" s="595"/>
      <c r="DY59" s="595"/>
      <c r="DZ59" s="595"/>
      <c r="EA59" s="595"/>
      <c r="EB59" s="595"/>
      <c r="EC59" s="595"/>
      <c r="ED59" s="595"/>
      <c r="EE59" s="595"/>
      <c r="EF59" s="595"/>
      <c r="EG59" s="595"/>
      <c r="EH59" s="595"/>
      <c r="EI59" s="595"/>
      <c r="EJ59" s="595"/>
      <c r="EK59" s="595"/>
      <c r="EL59" s="595"/>
      <c r="EM59" s="595"/>
      <c r="EN59" s="595"/>
      <c r="EO59" s="595"/>
      <c r="EP59" s="595"/>
      <c r="EQ59" s="595"/>
      <c r="ER59" s="595"/>
      <c r="ES59" s="595"/>
      <c r="ET59" s="595"/>
      <c r="EU59" s="595"/>
      <c r="EV59" s="595"/>
      <c r="EW59" s="595"/>
      <c r="EX59" s="595"/>
      <c r="EY59" s="595"/>
      <c r="EZ59" s="595"/>
      <c r="FA59" s="595"/>
      <c r="FB59" s="595"/>
      <c r="FC59" s="595"/>
      <c r="FD59" s="595"/>
      <c r="FE59" s="595"/>
      <c r="FF59" s="595"/>
      <c r="FG59" s="595"/>
      <c r="FH59" s="595"/>
      <c r="FI59" s="595"/>
      <c r="FJ59" s="595"/>
      <c r="FK59" s="595"/>
      <c r="FL59" s="595"/>
      <c r="FM59" s="595"/>
      <c r="FN59" s="595"/>
      <c r="FO59" s="595"/>
      <c r="FP59" s="595"/>
      <c r="FQ59" s="595"/>
      <c r="FR59" s="595"/>
      <c r="FS59" s="595"/>
      <c r="FT59" s="595"/>
      <c r="FU59" s="595"/>
      <c r="FV59" s="595"/>
      <c r="FW59" s="595"/>
      <c r="FX59" s="595"/>
      <c r="FY59" s="595"/>
      <c r="FZ59" s="595"/>
      <c r="GA59" s="595"/>
      <c r="GB59" s="595"/>
      <c r="GC59" s="595"/>
      <c r="GD59" s="595"/>
      <c r="GE59" s="595"/>
      <c r="GF59" s="595"/>
      <c r="GG59" s="595"/>
      <c r="GH59" s="595"/>
      <c r="GI59" s="595"/>
      <c r="GJ59" s="595"/>
      <c r="GK59" s="595"/>
      <c r="GL59" s="595"/>
      <c r="GM59" s="595"/>
      <c r="GN59" s="595"/>
      <c r="GO59" s="595"/>
      <c r="GP59" s="595"/>
      <c r="GQ59" s="595"/>
      <c r="GR59" s="595"/>
      <c r="GS59" s="595"/>
      <c r="GT59" s="595"/>
      <c r="GU59" s="595"/>
      <c r="GV59" s="595"/>
      <c r="GW59" s="595"/>
      <c r="GX59" s="595"/>
      <c r="GY59" s="595"/>
      <c r="GZ59" s="595"/>
      <c r="HA59" s="595"/>
      <c r="HB59" s="595"/>
      <c r="HC59" s="595"/>
      <c r="HD59" s="595"/>
      <c r="HE59" s="595"/>
      <c r="HF59" s="595"/>
      <c r="HG59" s="595"/>
      <c r="HH59" s="595"/>
      <c r="HI59" s="595"/>
      <c r="HJ59" s="595"/>
      <c r="HK59" s="595"/>
      <c r="HL59" s="595"/>
      <c r="HM59" s="595"/>
      <c r="HN59" s="595"/>
      <c r="HO59" s="595"/>
      <c r="HP59" s="595"/>
      <c r="HQ59" s="595"/>
      <c r="HR59" s="595"/>
      <c r="HS59" s="595"/>
      <c r="HT59" s="595"/>
      <c r="HU59" s="595"/>
      <c r="HV59" s="595"/>
      <c r="HW59" s="595"/>
      <c r="HX59" s="595"/>
      <c r="HY59" s="595"/>
      <c r="HZ59" s="595"/>
      <c r="IA59" s="595"/>
      <c r="IB59" s="595"/>
      <c r="IC59" s="595"/>
      <c r="ID59" s="595"/>
      <c r="IE59" s="595"/>
      <c r="IF59" s="595"/>
      <c r="IG59" s="595"/>
      <c r="IH59" s="595"/>
      <c r="II59" s="595"/>
      <c r="IJ59" s="595"/>
      <c r="IK59" s="595"/>
      <c r="IL59" s="595"/>
      <c r="IM59" s="595"/>
      <c r="IN59" s="595"/>
      <c r="IO59" s="595"/>
      <c r="IP59" s="595"/>
      <c r="IQ59" s="595"/>
      <c r="IR59" s="595"/>
      <c r="IS59" s="595"/>
      <c r="IT59" s="595"/>
      <c r="IU59" s="595"/>
      <c r="IV59" s="595"/>
    </row>
    <row r="60" spans="1:256" ht="11.9" customHeight="1">
      <c r="A60" s="155" t="s">
        <v>27</v>
      </c>
      <c r="B60" s="23"/>
      <c r="C60" s="36">
        <v>361</v>
      </c>
      <c r="D60" s="36">
        <v>236</v>
      </c>
      <c r="E60" s="36">
        <f t="shared" si="5"/>
        <v>-34.626038781163437</v>
      </c>
      <c r="F60" s="36">
        <v>3317</v>
      </c>
      <c r="G60" s="22">
        <v>1204</v>
      </c>
      <c r="H60" s="36">
        <f t="shared" si="6"/>
        <v>-63.702140488393134</v>
      </c>
      <c r="I60" s="21">
        <f t="shared" si="4"/>
        <v>3678</v>
      </c>
      <c r="J60" s="21">
        <f t="shared" si="4"/>
        <v>1440</v>
      </c>
      <c r="K60" s="208">
        <f t="shared" si="7"/>
        <v>-60.848287112561174</v>
      </c>
      <c r="L60" s="595"/>
      <c r="M60" s="595"/>
      <c r="N60" s="595"/>
      <c r="O60" s="595"/>
      <c r="P60" s="595"/>
      <c r="Q60" s="595"/>
      <c r="R60" s="595"/>
      <c r="S60" s="595"/>
      <c r="T60" s="595"/>
      <c r="U60" s="595"/>
      <c r="V60" s="595"/>
      <c r="W60" s="595"/>
      <c r="X60" s="595"/>
      <c r="Y60" s="595"/>
      <c r="Z60" s="595"/>
      <c r="AA60" s="595"/>
      <c r="AB60" s="595"/>
      <c r="AC60" s="595"/>
      <c r="AD60" s="595"/>
      <c r="AE60" s="595"/>
      <c r="AF60" s="595"/>
      <c r="AG60" s="595"/>
      <c r="AH60" s="595"/>
      <c r="AI60" s="595"/>
      <c r="AJ60" s="595"/>
      <c r="AK60" s="595"/>
      <c r="AL60" s="595"/>
      <c r="AM60" s="595"/>
      <c r="AN60" s="595"/>
      <c r="AO60" s="595"/>
      <c r="AP60" s="595"/>
      <c r="AQ60" s="595"/>
      <c r="AR60" s="595"/>
      <c r="AS60" s="595"/>
      <c r="AT60" s="595"/>
      <c r="AU60" s="595"/>
      <c r="AV60" s="595"/>
      <c r="AW60" s="595"/>
      <c r="AX60" s="595"/>
      <c r="AY60" s="595"/>
      <c r="AZ60" s="595"/>
      <c r="BA60" s="595"/>
      <c r="BB60" s="595"/>
      <c r="BC60" s="595"/>
      <c r="BD60" s="595"/>
      <c r="BE60" s="595"/>
      <c r="BF60" s="595"/>
      <c r="BG60" s="595"/>
      <c r="BH60" s="595"/>
      <c r="BI60" s="595"/>
      <c r="BJ60" s="595"/>
      <c r="BK60" s="595"/>
      <c r="BL60" s="595"/>
      <c r="BM60" s="595"/>
      <c r="BN60" s="595"/>
      <c r="BO60" s="595"/>
      <c r="BP60" s="595"/>
      <c r="BQ60" s="595"/>
      <c r="BR60" s="595"/>
      <c r="BS60" s="595"/>
      <c r="BT60" s="595"/>
      <c r="BU60" s="595"/>
      <c r="BV60" s="595"/>
      <c r="BW60" s="595"/>
      <c r="BX60" s="595"/>
      <c r="BY60" s="595"/>
      <c r="BZ60" s="595"/>
      <c r="CA60" s="595"/>
      <c r="CB60" s="595"/>
      <c r="CC60" s="595"/>
      <c r="CD60" s="595"/>
      <c r="CE60" s="595"/>
      <c r="CF60" s="595"/>
      <c r="CG60" s="595"/>
      <c r="CH60" s="595"/>
      <c r="CI60" s="595"/>
      <c r="CJ60" s="595"/>
      <c r="CK60" s="595"/>
      <c r="CL60" s="595"/>
      <c r="CM60" s="595"/>
      <c r="CN60" s="595"/>
      <c r="CO60" s="595"/>
      <c r="CP60" s="595"/>
      <c r="CQ60" s="595"/>
      <c r="CR60" s="595"/>
      <c r="CS60" s="595"/>
      <c r="CT60" s="595"/>
      <c r="CU60" s="595"/>
      <c r="CV60" s="595"/>
      <c r="CW60" s="595"/>
      <c r="CX60" s="595"/>
      <c r="CY60" s="595"/>
      <c r="CZ60" s="595"/>
      <c r="DA60" s="595"/>
      <c r="DB60" s="595"/>
      <c r="DC60" s="595"/>
      <c r="DD60" s="595"/>
      <c r="DE60" s="595"/>
      <c r="DF60" s="595"/>
      <c r="DG60" s="595"/>
      <c r="DH60" s="595"/>
      <c r="DI60" s="595"/>
      <c r="DJ60" s="595"/>
      <c r="DK60" s="595"/>
      <c r="DL60" s="595"/>
      <c r="DM60" s="595"/>
      <c r="DN60" s="595"/>
      <c r="DO60" s="595"/>
      <c r="DP60" s="595"/>
      <c r="DQ60" s="595"/>
      <c r="DR60" s="595"/>
      <c r="DS60" s="595"/>
      <c r="DT60" s="595"/>
      <c r="DU60" s="595"/>
      <c r="DV60" s="595"/>
      <c r="DW60" s="595"/>
      <c r="DX60" s="595"/>
      <c r="DY60" s="595"/>
      <c r="DZ60" s="595"/>
      <c r="EA60" s="595"/>
      <c r="EB60" s="595"/>
      <c r="EC60" s="595"/>
      <c r="ED60" s="595"/>
      <c r="EE60" s="595"/>
      <c r="EF60" s="595"/>
      <c r="EG60" s="595"/>
      <c r="EH60" s="595"/>
      <c r="EI60" s="595"/>
      <c r="EJ60" s="595"/>
      <c r="EK60" s="595"/>
      <c r="EL60" s="595"/>
      <c r="EM60" s="595"/>
      <c r="EN60" s="595"/>
      <c r="EO60" s="595"/>
      <c r="EP60" s="595"/>
      <c r="EQ60" s="595"/>
      <c r="ER60" s="595"/>
      <c r="ES60" s="595"/>
      <c r="ET60" s="595"/>
      <c r="EU60" s="595"/>
      <c r="EV60" s="595"/>
      <c r="EW60" s="595"/>
      <c r="EX60" s="595"/>
      <c r="EY60" s="595"/>
      <c r="EZ60" s="595"/>
      <c r="FA60" s="595"/>
      <c r="FB60" s="595"/>
      <c r="FC60" s="595"/>
      <c r="FD60" s="595"/>
      <c r="FE60" s="595"/>
      <c r="FF60" s="595"/>
      <c r="FG60" s="595"/>
      <c r="FH60" s="595"/>
      <c r="FI60" s="595"/>
      <c r="FJ60" s="595"/>
      <c r="FK60" s="595"/>
      <c r="FL60" s="595"/>
      <c r="FM60" s="595"/>
      <c r="FN60" s="595"/>
      <c r="FO60" s="595"/>
      <c r="FP60" s="595"/>
      <c r="FQ60" s="595"/>
      <c r="FR60" s="595"/>
      <c r="FS60" s="595"/>
      <c r="FT60" s="595"/>
      <c r="FU60" s="595"/>
      <c r="FV60" s="595"/>
      <c r="FW60" s="595"/>
      <c r="FX60" s="595"/>
      <c r="FY60" s="595"/>
      <c r="FZ60" s="595"/>
      <c r="GA60" s="595"/>
      <c r="GB60" s="595"/>
      <c r="GC60" s="595"/>
      <c r="GD60" s="595"/>
      <c r="GE60" s="595"/>
      <c r="GF60" s="595"/>
      <c r="GG60" s="595"/>
      <c r="GH60" s="595"/>
      <c r="GI60" s="595"/>
      <c r="GJ60" s="595"/>
      <c r="GK60" s="595"/>
      <c r="GL60" s="595"/>
      <c r="GM60" s="595"/>
      <c r="GN60" s="595"/>
      <c r="GO60" s="595"/>
      <c r="GP60" s="595"/>
      <c r="GQ60" s="595"/>
      <c r="GR60" s="595"/>
      <c r="GS60" s="595"/>
      <c r="GT60" s="595"/>
      <c r="GU60" s="595"/>
      <c r="GV60" s="595"/>
      <c r="GW60" s="595"/>
      <c r="GX60" s="595"/>
      <c r="GY60" s="595"/>
      <c r="GZ60" s="595"/>
      <c r="HA60" s="595"/>
      <c r="HB60" s="595"/>
      <c r="HC60" s="595"/>
      <c r="HD60" s="595"/>
      <c r="HE60" s="595"/>
      <c r="HF60" s="595"/>
      <c r="HG60" s="595"/>
      <c r="HH60" s="595"/>
      <c r="HI60" s="595"/>
      <c r="HJ60" s="595"/>
      <c r="HK60" s="595"/>
      <c r="HL60" s="595"/>
      <c r="HM60" s="595"/>
      <c r="HN60" s="595"/>
      <c r="HO60" s="595"/>
      <c r="HP60" s="595"/>
      <c r="HQ60" s="595"/>
      <c r="HR60" s="595"/>
      <c r="HS60" s="595"/>
      <c r="HT60" s="595"/>
      <c r="HU60" s="595"/>
      <c r="HV60" s="595"/>
      <c r="HW60" s="595"/>
      <c r="HX60" s="595"/>
      <c r="HY60" s="595"/>
      <c r="HZ60" s="595"/>
      <c r="IA60" s="595"/>
      <c r="IB60" s="595"/>
      <c r="IC60" s="595"/>
      <c r="ID60" s="595"/>
      <c r="IE60" s="595"/>
      <c r="IF60" s="595"/>
      <c r="IG60" s="595"/>
      <c r="IH60" s="595"/>
      <c r="II60" s="595"/>
      <c r="IJ60" s="595"/>
      <c r="IK60" s="595"/>
      <c r="IL60" s="595"/>
      <c r="IM60" s="595"/>
      <c r="IN60" s="595"/>
      <c r="IO60" s="595"/>
      <c r="IP60" s="595"/>
      <c r="IQ60" s="595"/>
      <c r="IR60" s="595"/>
      <c r="IS60" s="595"/>
      <c r="IT60" s="595"/>
      <c r="IU60" s="595"/>
      <c r="IV60" s="595"/>
    </row>
    <row r="61" spans="1:256" ht="11.9" customHeight="1">
      <c r="A61" s="155" t="s">
        <v>28</v>
      </c>
      <c r="B61" s="23"/>
      <c r="C61" s="36">
        <v>18</v>
      </c>
      <c r="D61" s="36">
        <v>11</v>
      </c>
      <c r="E61" s="36">
        <f t="shared" si="5"/>
        <v>-38.888888888888886</v>
      </c>
      <c r="F61" s="36">
        <v>92</v>
      </c>
      <c r="G61" s="22">
        <v>37</v>
      </c>
      <c r="H61" s="36">
        <f t="shared" si="6"/>
        <v>-59.782608695652172</v>
      </c>
      <c r="I61" s="21">
        <f t="shared" si="4"/>
        <v>110</v>
      </c>
      <c r="J61" s="21">
        <f t="shared" si="4"/>
        <v>48</v>
      </c>
      <c r="K61" s="208">
        <f t="shared" si="7"/>
        <v>-56.363636363636374</v>
      </c>
      <c r="L61" s="595"/>
      <c r="M61" s="595"/>
      <c r="N61" s="595"/>
      <c r="O61" s="595"/>
      <c r="P61" s="595"/>
      <c r="Q61" s="595"/>
      <c r="R61" s="595"/>
      <c r="S61" s="595"/>
      <c r="T61" s="595"/>
      <c r="U61" s="595"/>
      <c r="V61" s="595"/>
      <c r="W61" s="595"/>
      <c r="X61" s="595"/>
      <c r="Y61" s="595"/>
      <c r="Z61" s="595"/>
      <c r="AA61" s="595"/>
      <c r="AB61" s="595"/>
      <c r="AC61" s="595"/>
      <c r="AD61" s="595"/>
      <c r="AE61" s="595"/>
      <c r="AF61" s="595"/>
      <c r="AG61" s="595"/>
      <c r="AH61" s="595"/>
      <c r="AI61" s="595"/>
      <c r="AJ61" s="595"/>
      <c r="AK61" s="595"/>
      <c r="AL61" s="595"/>
      <c r="AM61" s="595"/>
      <c r="AN61" s="595"/>
      <c r="AO61" s="595"/>
      <c r="AP61" s="595"/>
      <c r="AQ61" s="595"/>
      <c r="AR61" s="595"/>
      <c r="AS61" s="595"/>
      <c r="AT61" s="595"/>
      <c r="AU61" s="595"/>
      <c r="AV61" s="595"/>
      <c r="AW61" s="595"/>
      <c r="AX61" s="595"/>
      <c r="AY61" s="595"/>
      <c r="AZ61" s="595"/>
      <c r="BA61" s="595"/>
      <c r="BB61" s="595"/>
      <c r="BC61" s="595"/>
      <c r="BD61" s="595"/>
      <c r="BE61" s="595"/>
      <c r="BF61" s="595"/>
      <c r="BG61" s="595"/>
      <c r="BH61" s="595"/>
      <c r="BI61" s="595"/>
      <c r="BJ61" s="595"/>
      <c r="BK61" s="595"/>
      <c r="BL61" s="595"/>
      <c r="BM61" s="595"/>
      <c r="BN61" s="595"/>
      <c r="BO61" s="595"/>
      <c r="BP61" s="595"/>
      <c r="BQ61" s="595"/>
      <c r="BR61" s="595"/>
      <c r="BS61" s="595"/>
      <c r="BT61" s="595"/>
      <c r="BU61" s="595"/>
      <c r="BV61" s="595"/>
      <c r="BW61" s="595"/>
      <c r="BX61" s="595"/>
      <c r="BY61" s="595"/>
      <c r="BZ61" s="595"/>
      <c r="CA61" s="595"/>
      <c r="CB61" s="595"/>
      <c r="CC61" s="595"/>
      <c r="CD61" s="595"/>
      <c r="CE61" s="595"/>
      <c r="CF61" s="595"/>
      <c r="CG61" s="595"/>
      <c r="CH61" s="595"/>
      <c r="CI61" s="595"/>
      <c r="CJ61" s="595"/>
      <c r="CK61" s="595"/>
      <c r="CL61" s="595"/>
      <c r="CM61" s="595"/>
      <c r="CN61" s="595"/>
      <c r="CO61" s="595"/>
      <c r="CP61" s="595"/>
      <c r="CQ61" s="595"/>
      <c r="CR61" s="595"/>
      <c r="CS61" s="595"/>
      <c r="CT61" s="595"/>
      <c r="CU61" s="595"/>
      <c r="CV61" s="595"/>
      <c r="CW61" s="595"/>
      <c r="CX61" s="595"/>
      <c r="CY61" s="595"/>
      <c r="CZ61" s="595"/>
      <c r="DA61" s="595"/>
      <c r="DB61" s="595"/>
      <c r="DC61" s="595"/>
      <c r="DD61" s="595"/>
      <c r="DE61" s="595"/>
      <c r="DF61" s="595"/>
      <c r="DG61" s="595"/>
      <c r="DH61" s="595"/>
      <c r="DI61" s="595"/>
      <c r="DJ61" s="595"/>
      <c r="DK61" s="595"/>
      <c r="DL61" s="595"/>
      <c r="DM61" s="595"/>
      <c r="DN61" s="595"/>
      <c r="DO61" s="595"/>
      <c r="DP61" s="595"/>
      <c r="DQ61" s="595"/>
      <c r="DR61" s="595"/>
      <c r="DS61" s="595"/>
      <c r="DT61" s="595"/>
      <c r="DU61" s="595"/>
      <c r="DV61" s="595"/>
      <c r="DW61" s="595"/>
      <c r="DX61" s="595"/>
      <c r="DY61" s="595"/>
      <c r="DZ61" s="595"/>
      <c r="EA61" s="595"/>
      <c r="EB61" s="595"/>
      <c r="EC61" s="595"/>
      <c r="ED61" s="595"/>
      <c r="EE61" s="595"/>
      <c r="EF61" s="595"/>
      <c r="EG61" s="595"/>
      <c r="EH61" s="595"/>
      <c r="EI61" s="595"/>
      <c r="EJ61" s="595"/>
      <c r="EK61" s="595"/>
      <c r="EL61" s="595"/>
      <c r="EM61" s="595"/>
      <c r="EN61" s="595"/>
      <c r="EO61" s="595"/>
      <c r="EP61" s="595"/>
      <c r="EQ61" s="595"/>
      <c r="ER61" s="595"/>
      <c r="ES61" s="595"/>
      <c r="ET61" s="595"/>
      <c r="EU61" s="595"/>
      <c r="EV61" s="595"/>
      <c r="EW61" s="595"/>
      <c r="EX61" s="595"/>
      <c r="EY61" s="595"/>
      <c r="EZ61" s="595"/>
      <c r="FA61" s="595"/>
      <c r="FB61" s="595"/>
      <c r="FC61" s="595"/>
      <c r="FD61" s="595"/>
      <c r="FE61" s="595"/>
      <c r="FF61" s="595"/>
      <c r="FG61" s="595"/>
      <c r="FH61" s="595"/>
      <c r="FI61" s="595"/>
      <c r="FJ61" s="595"/>
      <c r="FK61" s="595"/>
      <c r="FL61" s="595"/>
      <c r="FM61" s="595"/>
      <c r="FN61" s="595"/>
      <c r="FO61" s="595"/>
      <c r="FP61" s="595"/>
      <c r="FQ61" s="595"/>
      <c r="FR61" s="595"/>
      <c r="FS61" s="595"/>
      <c r="FT61" s="595"/>
      <c r="FU61" s="595"/>
      <c r="FV61" s="595"/>
      <c r="FW61" s="595"/>
      <c r="FX61" s="595"/>
      <c r="FY61" s="595"/>
      <c r="FZ61" s="595"/>
      <c r="GA61" s="595"/>
      <c r="GB61" s="595"/>
      <c r="GC61" s="595"/>
      <c r="GD61" s="595"/>
      <c r="GE61" s="595"/>
      <c r="GF61" s="595"/>
      <c r="GG61" s="595"/>
      <c r="GH61" s="595"/>
      <c r="GI61" s="595"/>
      <c r="GJ61" s="595"/>
      <c r="GK61" s="595"/>
      <c r="GL61" s="595"/>
      <c r="GM61" s="595"/>
      <c r="GN61" s="595"/>
      <c r="GO61" s="595"/>
      <c r="GP61" s="595"/>
      <c r="GQ61" s="595"/>
      <c r="GR61" s="595"/>
      <c r="GS61" s="595"/>
      <c r="GT61" s="595"/>
      <c r="GU61" s="595"/>
      <c r="GV61" s="595"/>
      <c r="GW61" s="595"/>
      <c r="GX61" s="595"/>
      <c r="GY61" s="595"/>
      <c r="GZ61" s="595"/>
      <c r="HA61" s="595"/>
      <c r="HB61" s="595"/>
      <c r="HC61" s="595"/>
      <c r="HD61" s="595"/>
      <c r="HE61" s="595"/>
      <c r="HF61" s="595"/>
      <c r="HG61" s="595"/>
      <c r="HH61" s="595"/>
      <c r="HI61" s="595"/>
      <c r="HJ61" s="595"/>
      <c r="HK61" s="595"/>
      <c r="HL61" s="595"/>
      <c r="HM61" s="595"/>
      <c r="HN61" s="595"/>
      <c r="HO61" s="595"/>
      <c r="HP61" s="595"/>
      <c r="HQ61" s="595"/>
      <c r="HR61" s="595"/>
      <c r="HS61" s="595"/>
      <c r="HT61" s="595"/>
      <c r="HU61" s="595"/>
      <c r="HV61" s="595"/>
      <c r="HW61" s="595"/>
      <c r="HX61" s="595"/>
      <c r="HY61" s="595"/>
      <c r="HZ61" s="595"/>
      <c r="IA61" s="595"/>
      <c r="IB61" s="595"/>
      <c r="IC61" s="595"/>
      <c r="ID61" s="595"/>
      <c r="IE61" s="595"/>
      <c r="IF61" s="595"/>
      <c r="IG61" s="595"/>
      <c r="IH61" s="595"/>
      <c r="II61" s="595"/>
      <c r="IJ61" s="595"/>
      <c r="IK61" s="595"/>
      <c r="IL61" s="595"/>
      <c r="IM61" s="595"/>
      <c r="IN61" s="595"/>
      <c r="IO61" s="595"/>
      <c r="IP61" s="595"/>
      <c r="IQ61" s="595"/>
      <c r="IR61" s="595"/>
      <c r="IS61" s="595"/>
      <c r="IT61" s="595"/>
      <c r="IU61" s="595"/>
      <c r="IV61" s="595"/>
    </row>
    <row r="62" spans="1:256" ht="11.9" customHeight="1">
      <c r="A62" s="155" t="s">
        <v>29</v>
      </c>
      <c r="B62" s="23"/>
      <c r="C62" s="36">
        <v>215</v>
      </c>
      <c r="D62" s="36">
        <v>172</v>
      </c>
      <c r="E62" s="36">
        <f t="shared" si="5"/>
        <v>-19.999999999999996</v>
      </c>
      <c r="F62" s="36">
        <v>1753</v>
      </c>
      <c r="G62" s="22">
        <v>2319</v>
      </c>
      <c r="H62" s="36">
        <f t="shared" si="6"/>
        <v>32.287507130633195</v>
      </c>
      <c r="I62" s="21">
        <f t="shared" si="4"/>
        <v>1968</v>
      </c>
      <c r="J62" s="21">
        <f t="shared" si="4"/>
        <v>2491</v>
      </c>
      <c r="K62" s="208">
        <f t="shared" si="7"/>
        <v>26.57520325203253</v>
      </c>
      <c r="L62" s="595"/>
      <c r="M62" s="595"/>
      <c r="N62" s="595"/>
      <c r="O62" s="595"/>
      <c r="P62" s="595"/>
      <c r="Q62" s="595"/>
      <c r="R62" s="595"/>
      <c r="S62" s="595"/>
      <c r="T62" s="595"/>
      <c r="U62" s="595"/>
      <c r="V62" s="595"/>
      <c r="W62" s="595"/>
      <c r="X62" s="595"/>
      <c r="Y62" s="595"/>
      <c r="Z62" s="595"/>
      <c r="AA62" s="595"/>
      <c r="AB62" s="595"/>
      <c r="AC62" s="595"/>
      <c r="AD62" s="595"/>
      <c r="AE62" s="595"/>
      <c r="AF62" s="595"/>
      <c r="AG62" s="595"/>
      <c r="AH62" s="595"/>
      <c r="AI62" s="595"/>
      <c r="AJ62" s="595"/>
      <c r="AK62" s="595"/>
      <c r="AL62" s="595"/>
      <c r="AM62" s="595"/>
      <c r="AN62" s="595"/>
      <c r="AO62" s="595"/>
      <c r="AP62" s="595"/>
      <c r="AQ62" s="595"/>
      <c r="AR62" s="595"/>
      <c r="AS62" s="595"/>
      <c r="AT62" s="595"/>
      <c r="AU62" s="595"/>
      <c r="AV62" s="595"/>
      <c r="AW62" s="595"/>
      <c r="AX62" s="595"/>
      <c r="AY62" s="595"/>
      <c r="AZ62" s="595"/>
      <c r="BA62" s="595"/>
      <c r="BB62" s="595"/>
      <c r="BC62" s="595"/>
      <c r="BD62" s="595"/>
      <c r="BE62" s="595"/>
      <c r="BF62" s="595"/>
      <c r="BG62" s="595"/>
      <c r="BH62" s="595"/>
      <c r="BI62" s="595"/>
      <c r="BJ62" s="595"/>
      <c r="BK62" s="595"/>
      <c r="BL62" s="595"/>
      <c r="BM62" s="595"/>
      <c r="BN62" s="595"/>
      <c r="BO62" s="595"/>
      <c r="BP62" s="595"/>
      <c r="BQ62" s="595"/>
      <c r="BR62" s="595"/>
      <c r="BS62" s="595"/>
      <c r="BT62" s="595"/>
      <c r="BU62" s="595"/>
      <c r="BV62" s="595"/>
      <c r="BW62" s="595"/>
      <c r="BX62" s="595"/>
      <c r="BY62" s="595"/>
      <c r="BZ62" s="595"/>
      <c r="CA62" s="595"/>
      <c r="CB62" s="595"/>
      <c r="CC62" s="595"/>
      <c r="CD62" s="595"/>
      <c r="CE62" s="595"/>
      <c r="CF62" s="595"/>
      <c r="CG62" s="595"/>
      <c r="CH62" s="595"/>
      <c r="CI62" s="595"/>
      <c r="CJ62" s="595"/>
      <c r="CK62" s="595"/>
      <c r="CL62" s="595"/>
      <c r="CM62" s="595"/>
      <c r="CN62" s="595"/>
      <c r="CO62" s="595"/>
      <c r="CP62" s="595"/>
      <c r="CQ62" s="595"/>
      <c r="CR62" s="595"/>
      <c r="CS62" s="595"/>
      <c r="CT62" s="595"/>
      <c r="CU62" s="595"/>
      <c r="CV62" s="595"/>
      <c r="CW62" s="595"/>
      <c r="CX62" s="595"/>
      <c r="CY62" s="595"/>
      <c r="CZ62" s="595"/>
      <c r="DA62" s="595"/>
      <c r="DB62" s="595"/>
      <c r="DC62" s="595"/>
      <c r="DD62" s="595"/>
      <c r="DE62" s="595"/>
      <c r="DF62" s="595"/>
      <c r="DG62" s="595"/>
      <c r="DH62" s="595"/>
      <c r="DI62" s="595"/>
      <c r="DJ62" s="595"/>
      <c r="DK62" s="595"/>
      <c r="DL62" s="595"/>
      <c r="DM62" s="595"/>
      <c r="DN62" s="595"/>
      <c r="DO62" s="595"/>
      <c r="DP62" s="595"/>
      <c r="DQ62" s="595"/>
      <c r="DR62" s="595"/>
      <c r="DS62" s="595"/>
      <c r="DT62" s="595"/>
      <c r="DU62" s="595"/>
      <c r="DV62" s="595"/>
      <c r="DW62" s="595"/>
      <c r="DX62" s="595"/>
      <c r="DY62" s="595"/>
      <c r="DZ62" s="595"/>
      <c r="EA62" s="595"/>
      <c r="EB62" s="595"/>
      <c r="EC62" s="595"/>
      <c r="ED62" s="595"/>
      <c r="EE62" s="595"/>
      <c r="EF62" s="595"/>
      <c r="EG62" s="595"/>
      <c r="EH62" s="595"/>
      <c r="EI62" s="595"/>
      <c r="EJ62" s="595"/>
      <c r="EK62" s="595"/>
      <c r="EL62" s="595"/>
      <c r="EM62" s="595"/>
      <c r="EN62" s="595"/>
      <c r="EO62" s="595"/>
      <c r="EP62" s="595"/>
      <c r="EQ62" s="595"/>
      <c r="ER62" s="595"/>
      <c r="ES62" s="595"/>
      <c r="ET62" s="595"/>
      <c r="EU62" s="595"/>
      <c r="EV62" s="595"/>
      <c r="EW62" s="595"/>
      <c r="EX62" s="595"/>
      <c r="EY62" s="595"/>
      <c r="EZ62" s="595"/>
      <c r="FA62" s="595"/>
      <c r="FB62" s="595"/>
      <c r="FC62" s="595"/>
      <c r="FD62" s="595"/>
      <c r="FE62" s="595"/>
      <c r="FF62" s="595"/>
      <c r="FG62" s="595"/>
      <c r="FH62" s="595"/>
      <c r="FI62" s="595"/>
      <c r="FJ62" s="595"/>
      <c r="FK62" s="595"/>
      <c r="FL62" s="595"/>
      <c r="FM62" s="595"/>
      <c r="FN62" s="595"/>
      <c r="FO62" s="595"/>
      <c r="FP62" s="595"/>
      <c r="FQ62" s="595"/>
      <c r="FR62" s="595"/>
      <c r="FS62" s="595"/>
      <c r="FT62" s="595"/>
      <c r="FU62" s="595"/>
      <c r="FV62" s="595"/>
      <c r="FW62" s="595"/>
      <c r="FX62" s="595"/>
      <c r="FY62" s="595"/>
      <c r="FZ62" s="595"/>
      <c r="GA62" s="595"/>
      <c r="GB62" s="595"/>
      <c r="GC62" s="595"/>
      <c r="GD62" s="595"/>
      <c r="GE62" s="595"/>
      <c r="GF62" s="595"/>
      <c r="GG62" s="595"/>
      <c r="GH62" s="595"/>
      <c r="GI62" s="595"/>
      <c r="GJ62" s="595"/>
      <c r="GK62" s="595"/>
      <c r="GL62" s="595"/>
      <c r="GM62" s="595"/>
      <c r="GN62" s="595"/>
      <c r="GO62" s="595"/>
      <c r="GP62" s="595"/>
      <c r="GQ62" s="595"/>
      <c r="GR62" s="595"/>
      <c r="GS62" s="595"/>
      <c r="GT62" s="595"/>
      <c r="GU62" s="595"/>
      <c r="GV62" s="595"/>
      <c r="GW62" s="595"/>
      <c r="GX62" s="595"/>
      <c r="GY62" s="595"/>
      <c r="GZ62" s="595"/>
      <c r="HA62" s="595"/>
      <c r="HB62" s="595"/>
      <c r="HC62" s="595"/>
      <c r="HD62" s="595"/>
      <c r="HE62" s="595"/>
      <c r="HF62" s="595"/>
      <c r="HG62" s="595"/>
      <c r="HH62" s="595"/>
      <c r="HI62" s="595"/>
      <c r="HJ62" s="595"/>
      <c r="HK62" s="595"/>
      <c r="HL62" s="595"/>
      <c r="HM62" s="595"/>
      <c r="HN62" s="595"/>
      <c r="HO62" s="595"/>
      <c r="HP62" s="595"/>
      <c r="HQ62" s="595"/>
      <c r="HR62" s="595"/>
      <c r="HS62" s="595"/>
      <c r="HT62" s="595"/>
      <c r="HU62" s="595"/>
      <c r="HV62" s="595"/>
      <c r="HW62" s="595"/>
      <c r="HX62" s="595"/>
      <c r="HY62" s="595"/>
      <c r="HZ62" s="595"/>
      <c r="IA62" s="595"/>
      <c r="IB62" s="595"/>
      <c r="IC62" s="595"/>
      <c r="ID62" s="595"/>
      <c r="IE62" s="595"/>
      <c r="IF62" s="595"/>
      <c r="IG62" s="595"/>
      <c r="IH62" s="595"/>
      <c r="II62" s="595"/>
      <c r="IJ62" s="595"/>
      <c r="IK62" s="595"/>
      <c r="IL62" s="595"/>
      <c r="IM62" s="595"/>
      <c r="IN62" s="595"/>
      <c r="IO62" s="595"/>
      <c r="IP62" s="595"/>
      <c r="IQ62" s="595"/>
      <c r="IR62" s="595"/>
      <c r="IS62" s="595"/>
      <c r="IT62" s="595"/>
      <c r="IU62" s="595"/>
      <c r="IV62" s="595"/>
    </row>
    <row r="63" spans="1:256" ht="11.9" customHeight="1">
      <c r="A63" s="155" t="s">
        <v>30</v>
      </c>
      <c r="B63" s="23"/>
      <c r="C63" s="36">
        <v>21</v>
      </c>
      <c r="D63" s="36">
        <v>16</v>
      </c>
      <c r="E63" s="36">
        <f t="shared" si="5"/>
        <v>-23.809523809523814</v>
      </c>
      <c r="F63" s="36">
        <v>203</v>
      </c>
      <c r="G63" s="22">
        <v>857</v>
      </c>
      <c r="H63" s="36" t="str">
        <f t="shared" si="6"/>
        <v>##</v>
      </c>
      <c r="I63" s="21">
        <f t="shared" si="4"/>
        <v>224</v>
      </c>
      <c r="J63" s="21">
        <f t="shared" si="4"/>
        <v>873</v>
      </c>
      <c r="K63" s="208" t="str">
        <f t="shared" si="7"/>
        <v>##</v>
      </c>
      <c r="L63" s="595"/>
      <c r="M63" s="595"/>
      <c r="N63" s="595"/>
      <c r="O63" s="595"/>
      <c r="P63" s="595"/>
      <c r="Q63" s="595"/>
      <c r="R63" s="595"/>
      <c r="S63" s="595"/>
      <c r="T63" s="595"/>
      <c r="U63" s="595"/>
      <c r="V63" s="595"/>
      <c r="W63" s="595"/>
      <c r="X63" s="595"/>
      <c r="Y63" s="595"/>
      <c r="Z63" s="595"/>
      <c r="AA63" s="595"/>
      <c r="AB63" s="595"/>
      <c r="AC63" s="595"/>
      <c r="AD63" s="595"/>
      <c r="AE63" s="595"/>
      <c r="AF63" s="595"/>
      <c r="AG63" s="595"/>
      <c r="AH63" s="595"/>
      <c r="AI63" s="595"/>
      <c r="AJ63" s="595"/>
      <c r="AK63" s="595"/>
      <c r="AL63" s="595"/>
      <c r="AM63" s="595"/>
      <c r="AN63" s="595"/>
      <c r="AO63" s="595"/>
      <c r="AP63" s="595"/>
      <c r="AQ63" s="595"/>
      <c r="AR63" s="595"/>
      <c r="AS63" s="595"/>
      <c r="AT63" s="595"/>
      <c r="AU63" s="595"/>
      <c r="AV63" s="595"/>
      <c r="AW63" s="595"/>
      <c r="AX63" s="595"/>
      <c r="AY63" s="595"/>
      <c r="AZ63" s="595"/>
      <c r="BA63" s="595"/>
      <c r="BB63" s="595"/>
      <c r="BC63" s="595"/>
      <c r="BD63" s="595"/>
      <c r="BE63" s="595"/>
      <c r="BF63" s="595"/>
      <c r="BG63" s="595"/>
      <c r="BH63" s="595"/>
      <c r="BI63" s="595"/>
      <c r="BJ63" s="595"/>
      <c r="BK63" s="595"/>
      <c r="BL63" s="595"/>
      <c r="BM63" s="595"/>
      <c r="BN63" s="595"/>
      <c r="BO63" s="595"/>
      <c r="BP63" s="595"/>
      <c r="BQ63" s="595"/>
      <c r="BR63" s="595"/>
      <c r="BS63" s="595"/>
      <c r="BT63" s="595"/>
      <c r="BU63" s="595"/>
      <c r="BV63" s="595"/>
      <c r="BW63" s="595"/>
      <c r="BX63" s="595"/>
      <c r="BY63" s="595"/>
      <c r="BZ63" s="595"/>
      <c r="CA63" s="595"/>
      <c r="CB63" s="595"/>
      <c r="CC63" s="595"/>
      <c r="CD63" s="595"/>
      <c r="CE63" s="595"/>
      <c r="CF63" s="595"/>
      <c r="CG63" s="595"/>
      <c r="CH63" s="595"/>
      <c r="CI63" s="595"/>
      <c r="CJ63" s="595"/>
      <c r="CK63" s="595"/>
      <c r="CL63" s="595"/>
      <c r="CM63" s="595"/>
      <c r="CN63" s="595"/>
      <c r="CO63" s="595"/>
      <c r="CP63" s="595"/>
      <c r="CQ63" s="595"/>
      <c r="CR63" s="595"/>
      <c r="CS63" s="595"/>
      <c r="CT63" s="595"/>
      <c r="CU63" s="595"/>
      <c r="CV63" s="595"/>
      <c r="CW63" s="595"/>
      <c r="CX63" s="595"/>
      <c r="CY63" s="595"/>
      <c r="CZ63" s="595"/>
      <c r="DA63" s="595"/>
      <c r="DB63" s="595"/>
      <c r="DC63" s="595"/>
      <c r="DD63" s="595"/>
      <c r="DE63" s="595"/>
      <c r="DF63" s="595"/>
      <c r="DG63" s="595"/>
      <c r="DH63" s="595"/>
      <c r="DI63" s="595"/>
      <c r="DJ63" s="595"/>
      <c r="DK63" s="595"/>
      <c r="DL63" s="595"/>
      <c r="DM63" s="595"/>
      <c r="DN63" s="595"/>
      <c r="DO63" s="595"/>
      <c r="DP63" s="595"/>
      <c r="DQ63" s="595"/>
      <c r="DR63" s="595"/>
      <c r="DS63" s="595"/>
      <c r="DT63" s="595"/>
      <c r="DU63" s="595"/>
      <c r="DV63" s="595"/>
      <c r="DW63" s="595"/>
      <c r="DX63" s="595"/>
      <c r="DY63" s="595"/>
      <c r="DZ63" s="595"/>
      <c r="EA63" s="595"/>
      <c r="EB63" s="595"/>
      <c r="EC63" s="595"/>
      <c r="ED63" s="595"/>
      <c r="EE63" s="595"/>
      <c r="EF63" s="595"/>
      <c r="EG63" s="595"/>
      <c r="EH63" s="595"/>
      <c r="EI63" s="595"/>
      <c r="EJ63" s="595"/>
      <c r="EK63" s="595"/>
      <c r="EL63" s="595"/>
      <c r="EM63" s="595"/>
      <c r="EN63" s="595"/>
      <c r="EO63" s="595"/>
      <c r="EP63" s="595"/>
      <c r="EQ63" s="595"/>
      <c r="ER63" s="595"/>
      <c r="ES63" s="595"/>
      <c r="ET63" s="595"/>
      <c r="EU63" s="595"/>
      <c r="EV63" s="595"/>
      <c r="EW63" s="595"/>
      <c r="EX63" s="595"/>
      <c r="EY63" s="595"/>
      <c r="EZ63" s="595"/>
      <c r="FA63" s="595"/>
      <c r="FB63" s="595"/>
      <c r="FC63" s="595"/>
      <c r="FD63" s="595"/>
      <c r="FE63" s="595"/>
      <c r="FF63" s="595"/>
      <c r="FG63" s="595"/>
      <c r="FH63" s="595"/>
      <c r="FI63" s="595"/>
      <c r="FJ63" s="595"/>
      <c r="FK63" s="595"/>
      <c r="FL63" s="595"/>
      <c r="FM63" s="595"/>
      <c r="FN63" s="595"/>
      <c r="FO63" s="595"/>
      <c r="FP63" s="595"/>
      <c r="FQ63" s="595"/>
      <c r="FR63" s="595"/>
      <c r="FS63" s="595"/>
      <c r="FT63" s="595"/>
      <c r="FU63" s="595"/>
      <c r="FV63" s="595"/>
      <c r="FW63" s="595"/>
      <c r="FX63" s="595"/>
      <c r="FY63" s="595"/>
      <c r="FZ63" s="595"/>
      <c r="GA63" s="595"/>
      <c r="GB63" s="595"/>
      <c r="GC63" s="595"/>
      <c r="GD63" s="595"/>
      <c r="GE63" s="595"/>
      <c r="GF63" s="595"/>
      <c r="GG63" s="595"/>
      <c r="GH63" s="595"/>
      <c r="GI63" s="595"/>
      <c r="GJ63" s="595"/>
      <c r="GK63" s="595"/>
      <c r="GL63" s="595"/>
      <c r="GM63" s="595"/>
      <c r="GN63" s="595"/>
      <c r="GO63" s="595"/>
      <c r="GP63" s="595"/>
      <c r="GQ63" s="595"/>
      <c r="GR63" s="595"/>
      <c r="GS63" s="595"/>
      <c r="GT63" s="595"/>
      <c r="GU63" s="595"/>
      <c r="GV63" s="595"/>
      <c r="GW63" s="595"/>
      <c r="GX63" s="595"/>
      <c r="GY63" s="595"/>
      <c r="GZ63" s="595"/>
      <c r="HA63" s="595"/>
      <c r="HB63" s="595"/>
      <c r="HC63" s="595"/>
      <c r="HD63" s="595"/>
      <c r="HE63" s="595"/>
      <c r="HF63" s="595"/>
      <c r="HG63" s="595"/>
      <c r="HH63" s="595"/>
      <c r="HI63" s="595"/>
      <c r="HJ63" s="595"/>
      <c r="HK63" s="595"/>
      <c r="HL63" s="595"/>
      <c r="HM63" s="595"/>
      <c r="HN63" s="595"/>
      <c r="HO63" s="595"/>
      <c r="HP63" s="595"/>
      <c r="HQ63" s="595"/>
      <c r="HR63" s="595"/>
      <c r="HS63" s="595"/>
      <c r="HT63" s="595"/>
      <c r="HU63" s="595"/>
      <c r="HV63" s="595"/>
      <c r="HW63" s="595"/>
      <c r="HX63" s="595"/>
      <c r="HY63" s="595"/>
      <c r="HZ63" s="595"/>
      <c r="IA63" s="595"/>
      <c r="IB63" s="595"/>
      <c r="IC63" s="595"/>
      <c r="ID63" s="595"/>
      <c r="IE63" s="595"/>
      <c r="IF63" s="595"/>
      <c r="IG63" s="595"/>
      <c r="IH63" s="595"/>
      <c r="II63" s="595"/>
      <c r="IJ63" s="595"/>
      <c r="IK63" s="595"/>
      <c r="IL63" s="595"/>
      <c r="IM63" s="595"/>
      <c r="IN63" s="595"/>
      <c r="IO63" s="595"/>
      <c r="IP63" s="595"/>
      <c r="IQ63" s="595"/>
      <c r="IR63" s="595"/>
      <c r="IS63" s="595"/>
      <c r="IT63" s="595"/>
      <c r="IU63" s="595"/>
      <c r="IV63" s="595"/>
    </row>
    <row r="64" spans="1:256" ht="11.9" customHeight="1">
      <c r="A64" s="155" t="s">
        <v>31</v>
      </c>
      <c r="B64" s="23"/>
      <c r="C64" s="36">
        <v>24</v>
      </c>
      <c r="D64" s="36">
        <v>33</v>
      </c>
      <c r="E64" s="36">
        <f t="shared" si="5"/>
        <v>37.5</v>
      </c>
      <c r="F64" s="36">
        <v>106</v>
      </c>
      <c r="G64" s="22">
        <v>63</v>
      </c>
      <c r="H64" s="36">
        <f t="shared" si="6"/>
        <v>-40.566037735849058</v>
      </c>
      <c r="I64" s="21">
        <f t="shared" si="4"/>
        <v>130</v>
      </c>
      <c r="J64" s="21">
        <f t="shared" si="4"/>
        <v>96</v>
      </c>
      <c r="K64" s="208">
        <f t="shared" si="7"/>
        <v>-26.15384615384615</v>
      </c>
      <c r="L64" s="595"/>
      <c r="M64" s="595"/>
      <c r="N64" s="595"/>
      <c r="O64" s="595"/>
      <c r="P64" s="595"/>
      <c r="Q64" s="595"/>
      <c r="R64" s="595"/>
      <c r="S64" s="595"/>
      <c r="T64" s="595"/>
      <c r="U64" s="595"/>
      <c r="V64" s="595"/>
      <c r="W64" s="595"/>
      <c r="X64" s="595"/>
      <c r="Y64" s="595"/>
      <c r="Z64" s="595"/>
      <c r="AA64" s="595"/>
      <c r="AB64" s="595"/>
      <c r="AC64" s="595"/>
      <c r="AD64" s="595"/>
      <c r="AE64" s="595"/>
      <c r="AF64" s="595"/>
      <c r="AG64" s="595"/>
      <c r="AH64" s="595"/>
      <c r="AI64" s="595"/>
      <c r="AJ64" s="595"/>
      <c r="AK64" s="595"/>
      <c r="AL64" s="595"/>
      <c r="AM64" s="595"/>
      <c r="AN64" s="595"/>
      <c r="AO64" s="595"/>
      <c r="AP64" s="595"/>
      <c r="AQ64" s="595"/>
      <c r="AR64" s="595"/>
      <c r="AS64" s="595"/>
      <c r="AT64" s="595"/>
      <c r="AU64" s="595"/>
      <c r="AV64" s="595"/>
      <c r="AW64" s="595"/>
      <c r="AX64" s="595"/>
      <c r="AY64" s="595"/>
      <c r="AZ64" s="595"/>
      <c r="BA64" s="595"/>
      <c r="BB64" s="595"/>
      <c r="BC64" s="595"/>
      <c r="BD64" s="595"/>
      <c r="BE64" s="595"/>
      <c r="BF64" s="595"/>
      <c r="BG64" s="595"/>
      <c r="BH64" s="595"/>
      <c r="BI64" s="595"/>
      <c r="BJ64" s="595"/>
      <c r="BK64" s="595"/>
      <c r="BL64" s="595"/>
      <c r="BM64" s="595"/>
      <c r="BN64" s="595"/>
      <c r="BO64" s="595"/>
      <c r="BP64" s="595"/>
      <c r="BQ64" s="595"/>
      <c r="BR64" s="595"/>
      <c r="BS64" s="595"/>
      <c r="BT64" s="595"/>
      <c r="BU64" s="595"/>
      <c r="BV64" s="595"/>
      <c r="BW64" s="595"/>
      <c r="BX64" s="595"/>
      <c r="BY64" s="595"/>
      <c r="BZ64" s="595"/>
      <c r="CA64" s="595"/>
      <c r="CB64" s="595"/>
      <c r="CC64" s="595"/>
      <c r="CD64" s="595"/>
      <c r="CE64" s="595"/>
      <c r="CF64" s="595"/>
      <c r="CG64" s="595"/>
      <c r="CH64" s="595"/>
      <c r="CI64" s="595"/>
      <c r="CJ64" s="595"/>
      <c r="CK64" s="595"/>
      <c r="CL64" s="595"/>
      <c r="CM64" s="595"/>
      <c r="CN64" s="595"/>
      <c r="CO64" s="595"/>
      <c r="CP64" s="595"/>
      <c r="CQ64" s="595"/>
      <c r="CR64" s="595"/>
      <c r="CS64" s="595"/>
      <c r="CT64" s="595"/>
      <c r="CU64" s="595"/>
      <c r="CV64" s="595"/>
      <c r="CW64" s="595"/>
      <c r="CX64" s="595"/>
      <c r="CY64" s="595"/>
      <c r="CZ64" s="595"/>
      <c r="DA64" s="595"/>
      <c r="DB64" s="595"/>
      <c r="DC64" s="595"/>
      <c r="DD64" s="595"/>
      <c r="DE64" s="595"/>
      <c r="DF64" s="595"/>
      <c r="DG64" s="595"/>
      <c r="DH64" s="595"/>
      <c r="DI64" s="595"/>
      <c r="DJ64" s="595"/>
      <c r="DK64" s="595"/>
      <c r="DL64" s="595"/>
      <c r="DM64" s="595"/>
      <c r="DN64" s="595"/>
      <c r="DO64" s="595"/>
      <c r="DP64" s="595"/>
      <c r="DQ64" s="595"/>
      <c r="DR64" s="595"/>
      <c r="DS64" s="595"/>
      <c r="DT64" s="595"/>
      <c r="DU64" s="595"/>
      <c r="DV64" s="595"/>
      <c r="DW64" s="595"/>
      <c r="DX64" s="595"/>
      <c r="DY64" s="595"/>
      <c r="DZ64" s="595"/>
      <c r="EA64" s="595"/>
      <c r="EB64" s="595"/>
      <c r="EC64" s="595"/>
      <c r="ED64" s="595"/>
      <c r="EE64" s="595"/>
      <c r="EF64" s="595"/>
      <c r="EG64" s="595"/>
      <c r="EH64" s="595"/>
      <c r="EI64" s="595"/>
      <c r="EJ64" s="595"/>
      <c r="EK64" s="595"/>
      <c r="EL64" s="595"/>
      <c r="EM64" s="595"/>
      <c r="EN64" s="595"/>
      <c r="EO64" s="595"/>
      <c r="EP64" s="595"/>
      <c r="EQ64" s="595"/>
      <c r="ER64" s="595"/>
      <c r="ES64" s="595"/>
      <c r="ET64" s="595"/>
      <c r="EU64" s="595"/>
      <c r="EV64" s="595"/>
      <c r="EW64" s="595"/>
      <c r="EX64" s="595"/>
      <c r="EY64" s="595"/>
      <c r="EZ64" s="595"/>
      <c r="FA64" s="595"/>
      <c r="FB64" s="595"/>
      <c r="FC64" s="595"/>
      <c r="FD64" s="595"/>
      <c r="FE64" s="595"/>
      <c r="FF64" s="595"/>
      <c r="FG64" s="595"/>
      <c r="FH64" s="595"/>
      <c r="FI64" s="595"/>
      <c r="FJ64" s="595"/>
      <c r="FK64" s="595"/>
      <c r="FL64" s="595"/>
      <c r="FM64" s="595"/>
      <c r="FN64" s="595"/>
      <c r="FO64" s="595"/>
      <c r="FP64" s="595"/>
      <c r="FQ64" s="595"/>
      <c r="FR64" s="595"/>
      <c r="FS64" s="595"/>
      <c r="FT64" s="595"/>
      <c r="FU64" s="595"/>
      <c r="FV64" s="595"/>
      <c r="FW64" s="595"/>
      <c r="FX64" s="595"/>
      <c r="FY64" s="595"/>
      <c r="FZ64" s="595"/>
      <c r="GA64" s="595"/>
      <c r="GB64" s="595"/>
      <c r="GC64" s="595"/>
      <c r="GD64" s="595"/>
      <c r="GE64" s="595"/>
      <c r="GF64" s="595"/>
      <c r="GG64" s="595"/>
      <c r="GH64" s="595"/>
      <c r="GI64" s="595"/>
      <c r="GJ64" s="595"/>
      <c r="GK64" s="595"/>
      <c r="GL64" s="595"/>
      <c r="GM64" s="595"/>
      <c r="GN64" s="595"/>
      <c r="GO64" s="595"/>
      <c r="GP64" s="595"/>
      <c r="GQ64" s="595"/>
      <c r="GR64" s="595"/>
      <c r="GS64" s="595"/>
      <c r="GT64" s="595"/>
      <c r="GU64" s="595"/>
      <c r="GV64" s="595"/>
      <c r="GW64" s="595"/>
      <c r="GX64" s="595"/>
      <c r="GY64" s="595"/>
      <c r="GZ64" s="595"/>
      <c r="HA64" s="595"/>
      <c r="HB64" s="595"/>
      <c r="HC64" s="595"/>
      <c r="HD64" s="595"/>
      <c r="HE64" s="595"/>
      <c r="HF64" s="595"/>
      <c r="HG64" s="595"/>
      <c r="HH64" s="595"/>
      <c r="HI64" s="595"/>
      <c r="HJ64" s="595"/>
      <c r="HK64" s="595"/>
      <c r="HL64" s="595"/>
      <c r="HM64" s="595"/>
      <c r="HN64" s="595"/>
      <c r="HO64" s="595"/>
      <c r="HP64" s="595"/>
      <c r="HQ64" s="595"/>
      <c r="HR64" s="595"/>
      <c r="HS64" s="595"/>
      <c r="HT64" s="595"/>
      <c r="HU64" s="595"/>
      <c r="HV64" s="595"/>
      <c r="HW64" s="595"/>
      <c r="HX64" s="595"/>
      <c r="HY64" s="595"/>
      <c r="HZ64" s="595"/>
      <c r="IA64" s="595"/>
      <c r="IB64" s="595"/>
      <c r="IC64" s="595"/>
      <c r="ID64" s="595"/>
      <c r="IE64" s="595"/>
      <c r="IF64" s="595"/>
      <c r="IG64" s="595"/>
      <c r="IH64" s="595"/>
      <c r="II64" s="595"/>
      <c r="IJ64" s="595"/>
      <c r="IK64" s="595"/>
      <c r="IL64" s="595"/>
      <c r="IM64" s="595"/>
      <c r="IN64" s="595"/>
      <c r="IO64" s="595"/>
      <c r="IP64" s="595"/>
      <c r="IQ64" s="595"/>
      <c r="IR64" s="595"/>
      <c r="IS64" s="595"/>
      <c r="IT64" s="595"/>
      <c r="IU64" s="595"/>
      <c r="IV64" s="595"/>
    </row>
    <row r="65" spans="1:256" ht="11.9" customHeight="1">
      <c r="A65" s="25" t="s">
        <v>32</v>
      </c>
      <c r="B65" s="29"/>
      <c r="C65" s="36">
        <v>164</v>
      </c>
      <c r="D65" s="36">
        <v>176</v>
      </c>
      <c r="E65" s="36">
        <f t="shared" si="5"/>
        <v>7.3170731707317138</v>
      </c>
      <c r="F65" s="36">
        <v>650</v>
      </c>
      <c r="G65" s="22">
        <v>631</v>
      </c>
      <c r="H65" s="36">
        <f t="shared" si="6"/>
        <v>-2.9230769230769282</v>
      </c>
      <c r="I65" s="21">
        <f t="shared" si="4"/>
        <v>814</v>
      </c>
      <c r="J65" s="21">
        <f t="shared" si="4"/>
        <v>807</v>
      </c>
      <c r="K65" s="208">
        <f t="shared" si="7"/>
        <v>-0.85995085995086429</v>
      </c>
      <c r="L65" s="595"/>
      <c r="M65" s="595"/>
      <c r="N65" s="595"/>
      <c r="O65" s="595"/>
      <c r="P65" s="595"/>
      <c r="Q65" s="595"/>
      <c r="R65" s="595"/>
      <c r="S65" s="595"/>
      <c r="T65" s="595"/>
      <c r="U65" s="595"/>
      <c r="V65" s="595"/>
      <c r="W65" s="595"/>
      <c r="X65" s="595"/>
      <c r="Y65" s="595"/>
      <c r="Z65" s="595"/>
      <c r="AA65" s="595"/>
      <c r="AB65" s="595"/>
      <c r="AC65" s="595"/>
      <c r="AD65" s="595"/>
      <c r="AE65" s="595"/>
      <c r="AF65" s="595"/>
      <c r="AG65" s="595"/>
      <c r="AH65" s="595"/>
      <c r="AI65" s="595"/>
      <c r="AJ65" s="595"/>
      <c r="AK65" s="595"/>
      <c r="AL65" s="595"/>
      <c r="AM65" s="595"/>
      <c r="AN65" s="595"/>
      <c r="AO65" s="595"/>
      <c r="AP65" s="595"/>
      <c r="AQ65" s="595"/>
      <c r="AR65" s="595"/>
      <c r="AS65" s="595"/>
      <c r="AT65" s="595"/>
      <c r="AU65" s="595"/>
      <c r="AV65" s="595"/>
      <c r="AW65" s="595"/>
      <c r="AX65" s="595"/>
      <c r="AY65" s="595"/>
      <c r="AZ65" s="595"/>
      <c r="BA65" s="595"/>
      <c r="BB65" s="595"/>
      <c r="BC65" s="595"/>
      <c r="BD65" s="595"/>
      <c r="BE65" s="595"/>
      <c r="BF65" s="595"/>
      <c r="BG65" s="595"/>
      <c r="BH65" s="595"/>
      <c r="BI65" s="595"/>
      <c r="BJ65" s="595"/>
      <c r="BK65" s="595"/>
      <c r="BL65" s="595"/>
      <c r="BM65" s="595"/>
      <c r="BN65" s="595"/>
      <c r="BO65" s="595"/>
      <c r="BP65" s="595"/>
      <c r="BQ65" s="595"/>
      <c r="BR65" s="595"/>
      <c r="BS65" s="595"/>
      <c r="BT65" s="595"/>
      <c r="BU65" s="595"/>
      <c r="BV65" s="595"/>
      <c r="BW65" s="595"/>
      <c r="BX65" s="595"/>
      <c r="BY65" s="595"/>
      <c r="BZ65" s="595"/>
      <c r="CA65" s="595"/>
      <c r="CB65" s="595"/>
      <c r="CC65" s="595"/>
      <c r="CD65" s="595"/>
      <c r="CE65" s="595"/>
      <c r="CF65" s="595"/>
      <c r="CG65" s="595"/>
      <c r="CH65" s="595"/>
      <c r="CI65" s="595"/>
      <c r="CJ65" s="595"/>
      <c r="CK65" s="595"/>
      <c r="CL65" s="595"/>
      <c r="CM65" s="595"/>
      <c r="CN65" s="595"/>
      <c r="CO65" s="595"/>
      <c r="CP65" s="595"/>
      <c r="CQ65" s="595"/>
      <c r="CR65" s="595"/>
      <c r="CS65" s="595"/>
      <c r="CT65" s="595"/>
      <c r="CU65" s="595"/>
      <c r="CV65" s="595"/>
      <c r="CW65" s="595"/>
      <c r="CX65" s="595"/>
      <c r="CY65" s="595"/>
      <c r="CZ65" s="595"/>
      <c r="DA65" s="595"/>
      <c r="DB65" s="595"/>
      <c r="DC65" s="595"/>
      <c r="DD65" s="595"/>
      <c r="DE65" s="595"/>
      <c r="DF65" s="595"/>
      <c r="DG65" s="595"/>
      <c r="DH65" s="595"/>
      <c r="DI65" s="595"/>
      <c r="DJ65" s="595"/>
      <c r="DK65" s="595"/>
      <c r="DL65" s="595"/>
      <c r="DM65" s="595"/>
      <c r="DN65" s="595"/>
      <c r="DO65" s="595"/>
      <c r="DP65" s="595"/>
      <c r="DQ65" s="595"/>
      <c r="DR65" s="595"/>
      <c r="DS65" s="595"/>
      <c r="DT65" s="595"/>
      <c r="DU65" s="595"/>
      <c r="DV65" s="595"/>
      <c r="DW65" s="595"/>
      <c r="DX65" s="595"/>
      <c r="DY65" s="595"/>
      <c r="DZ65" s="595"/>
      <c r="EA65" s="595"/>
      <c r="EB65" s="595"/>
      <c r="EC65" s="595"/>
      <c r="ED65" s="595"/>
      <c r="EE65" s="595"/>
      <c r="EF65" s="595"/>
      <c r="EG65" s="595"/>
      <c r="EH65" s="595"/>
      <c r="EI65" s="595"/>
      <c r="EJ65" s="595"/>
      <c r="EK65" s="595"/>
      <c r="EL65" s="595"/>
      <c r="EM65" s="595"/>
      <c r="EN65" s="595"/>
      <c r="EO65" s="595"/>
      <c r="EP65" s="595"/>
      <c r="EQ65" s="595"/>
      <c r="ER65" s="595"/>
      <c r="ES65" s="595"/>
      <c r="ET65" s="595"/>
      <c r="EU65" s="595"/>
      <c r="EV65" s="595"/>
      <c r="EW65" s="595"/>
      <c r="EX65" s="595"/>
      <c r="EY65" s="595"/>
      <c r="EZ65" s="595"/>
      <c r="FA65" s="595"/>
      <c r="FB65" s="595"/>
      <c r="FC65" s="595"/>
      <c r="FD65" s="595"/>
      <c r="FE65" s="595"/>
      <c r="FF65" s="595"/>
      <c r="FG65" s="595"/>
      <c r="FH65" s="595"/>
      <c r="FI65" s="595"/>
      <c r="FJ65" s="595"/>
      <c r="FK65" s="595"/>
      <c r="FL65" s="595"/>
      <c r="FM65" s="595"/>
      <c r="FN65" s="595"/>
      <c r="FO65" s="595"/>
      <c r="FP65" s="595"/>
      <c r="FQ65" s="595"/>
      <c r="FR65" s="595"/>
      <c r="FS65" s="595"/>
      <c r="FT65" s="595"/>
      <c r="FU65" s="595"/>
      <c r="FV65" s="595"/>
      <c r="FW65" s="595"/>
      <c r="FX65" s="595"/>
      <c r="FY65" s="595"/>
      <c r="FZ65" s="595"/>
      <c r="GA65" s="595"/>
      <c r="GB65" s="595"/>
      <c r="GC65" s="595"/>
      <c r="GD65" s="595"/>
      <c r="GE65" s="595"/>
      <c r="GF65" s="595"/>
      <c r="GG65" s="595"/>
      <c r="GH65" s="595"/>
      <c r="GI65" s="595"/>
      <c r="GJ65" s="595"/>
      <c r="GK65" s="595"/>
      <c r="GL65" s="595"/>
      <c r="GM65" s="595"/>
      <c r="GN65" s="595"/>
      <c r="GO65" s="595"/>
      <c r="GP65" s="595"/>
      <c r="GQ65" s="595"/>
      <c r="GR65" s="595"/>
      <c r="GS65" s="595"/>
      <c r="GT65" s="595"/>
      <c r="GU65" s="595"/>
      <c r="GV65" s="595"/>
      <c r="GW65" s="595"/>
      <c r="GX65" s="595"/>
      <c r="GY65" s="595"/>
      <c r="GZ65" s="595"/>
      <c r="HA65" s="595"/>
      <c r="HB65" s="595"/>
      <c r="HC65" s="595"/>
      <c r="HD65" s="595"/>
      <c r="HE65" s="595"/>
      <c r="HF65" s="595"/>
      <c r="HG65" s="595"/>
      <c r="HH65" s="595"/>
      <c r="HI65" s="595"/>
      <c r="HJ65" s="595"/>
      <c r="HK65" s="595"/>
      <c r="HL65" s="595"/>
      <c r="HM65" s="595"/>
      <c r="HN65" s="595"/>
      <c r="HO65" s="595"/>
      <c r="HP65" s="595"/>
      <c r="HQ65" s="595"/>
      <c r="HR65" s="595"/>
      <c r="HS65" s="595"/>
      <c r="HT65" s="595"/>
      <c r="HU65" s="595"/>
      <c r="HV65" s="595"/>
      <c r="HW65" s="595"/>
      <c r="HX65" s="595"/>
      <c r="HY65" s="595"/>
      <c r="HZ65" s="595"/>
      <c r="IA65" s="595"/>
      <c r="IB65" s="595"/>
      <c r="IC65" s="595"/>
      <c r="ID65" s="595"/>
      <c r="IE65" s="595"/>
      <c r="IF65" s="595"/>
      <c r="IG65" s="595"/>
      <c r="IH65" s="595"/>
      <c r="II65" s="595"/>
      <c r="IJ65" s="595"/>
      <c r="IK65" s="595"/>
      <c r="IL65" s="595"/>
      <c r="IM65" s="595"/>
      <c r="IN65" s="595"/>
      <c r="IO65" s="595"/>
      <c r="IP65" s="595"/>
      <c r="IQ65" s="595"/>
      <c r="IR65" s="595"/>
      <c r="IS65" s="595"/>
      <c r="IT65" s="595"/>
      <c r="IU65" s="595"/>
      <c r="IV65" s="595"/>
    </row>
    <row r="66" spans="1:256" ht="12" customHeight="1" thickBot="1">
      <c r="A66" s="12" t="s">
        <v>33</v>
      </c>
      <c r="B66" s="37"/>
      <c r="C66" s="38">
        <f>SUM(C23:C46,C49:C65)</f>
        <v>3122</v>
      </c>
      <c r="D66" s="38">
        <f>SUM(D23:D46,D49:D65)</f>
        <v>2887</v>
      </c>
      <c r="E66" s="38">
        <f t="shared" si="5"/>
        <v>-7.5272261370916027</v>
      </c>
      <c r="F66" s="38">
        <f>SUM(F23:F46,F49:F65)</f>
        <v>17063</v>
      </c>
      <c r="G66" s="38">
        <f>SUM(G23:G46,G49:G65)</f>
        <v>14426</v>
      </c>
      <c r="H66" s="38">
        <f>IF(F66=G66,"-",IF((F66=0),"##",IF(ABS((G66/F66-1)*100)&gt;=200,"##",(G66/F66-1)*100)))</f>
        <v>-15.454492176053447</v>
      </c>
      <c r="I66" s="38">
        <f t="shared" si="4"/>
        <v>20185</v>
      </c>
      <c r="J66" s="38">
        <f t="shared" si="4"/>
        <v>17313</v>
      </c>
      <c r="K66" s="209">
        <f>IF(I66=J66,"-",IF((I66=0),"##",IF(ABS((J66/I66-1)*100)&gt;=200,"##",(J66/I66-1)*100)))</f>
        <v>-14.228387416398313</v>
      </c>
      <c r="L66" s="595"/>
      <c r="M66" s="595"/>
      <c r="N66" s="595"/>
      <c r="O66" s="595"/>
      <c r="P66" s="595"/>
      <c r="Q66" s="595"/>
      <c r="R66" s="595"/>
      <c r="S66" s="595"/>
      <c r="T66" s="595"/>
      <c r="U66" s="595"/>
      <c r="V66" s="595"/>
      <c r="W66" s="595"/>
      <c r="X66" s="595"/>
      <c r="Y66" s="595"/>
      <c r="Z66" s="595"/>
      <c r="AA66" s="595"/>
      <c r="AB66" s="595"/>
      <c r="AC66" s="595"/>
      <c r="AD66" s="595"/>
      <c r="AE66" s="595"/>
      <c r="AF66" s="595"/>
      <c r="AG66" s="595"/>
      <c r="AH66" s="595"/>
      <c r="AI66" s="595"/>
      <c r="AJ66" s="595"/>
      <c r="AK66" s="595"/>
      <c r="AL66" s="595"/>
      <c r="AM66" s="595"/>
      <c r="AN66" s="595"/>
      <c r="AO66" s="595"/>
      <c r="AP66" s="595"/>
      <c r="AQ66" s="595"/>
      <c r="AR66" s="595"/>
      <c r="AS66" s="595"/>
      <c r="AT66" s="595"/>
      <c r="AU66" s="595"/>
      <c r="AV66" s="595"/>
      <c r="AW66" s="595"/>
      <c r="AX66" s="595"/>
      <c r="AY66" s="595"/>
      <c r="AZ66" s="595"/>
      <c r="BA66" s="595"/>
      <c r="BB66" s="595"/>
      <c r="BC66" s="595"/>
      <c r="BD66" s="595"/>
      <c r="BE66" s="595"/>
      <c r="BF66" s="595"/>
      <c r="BG66" s="595"/>
      <c r="BH66" s="595"/>
      <c r="BI66" s="595"/>
      <c r="BJ66" s="595"/>
      <c r="BK66" s="595"/>
      <c r="BL66" s="595"/>
      <c r="BM66" s="595"/>
      <c r="BN66" s="595"/>
      <c r="BO66" s="595"/>
      <c r="BP66" s="595"/>
      <c r="BQ66" s="595"/>
      <c r="BR66" s="595"/>
      <c r="BS66" s="595"/>
      <c r="BT66" s="595"/>
      <c r="BU66" s="595"/>
      <c r="BV66" s="595"/>
      <c r="BW66" s="595"/>
      <c r="BX66" s="595"/>
      <c r="BY66" s="595"/>
      <c r="BZ66" s="595"/>
      <c r="CA66" s="595"/>
      <c r="CB66" s="595"/>
      <c r="CC66" s="595"/>
      <c r="CD66" s="595"/>
      <c r="CE66" s="595"/>
      <c r="CF66" s="595"/>
      <c r="CG66" s="595"/>
      <c r="CH66" s="595"/>
      <c r="CI66" s="595"/>
      <c r="CJ66" s="595"/>
      <c r="CK66" s="595"/>
      <c r="CL66" s="595"/>
      <c r="CM66" s="595"/>
      <c r="CN66" s="595"/>
      <c r="CO66" s="595"/>
      <c r="CP66" s="595"/>
      <c r="CQ66" s="595"/>
      <c r="CR66" s="595"/>
      <c r="CS66" s="595"/>
      <c r="CT66" s="595"/>
      <c r="CU66" s="595"/>
      <c r="CV66" s="595"/>
      <c r="CW66" s="595"/>
      <c r="CX66" s="595"/>
      <c r="CY66" s="595"/>
      <c r="CZ66" s="595"/>
      <c r="DA66" s="595"/>
      <c r="DB66" s="595"/>
      <c r="DC66" s="595"/>
      <c r="DD66" s="595"/>
      <c r="DE66" s="595"/>
      <c r="DF66" s="595"/>
      <c r="DG66" s="595"/>
      <c r="DH66" s="595"/>
      <c r="DI66" s="595"/>
      <c r="DJ66" s="595"/>
      <c r="DK66" s="595"/>
      <c r="DL66" s="595"/>
      <c r="DM66" s="595"/>
      <c r="DN66" s="595"/>
      <c r="DO66" s="595"/>
      <c r="DP66" s="595"/>
      <c r="DQ66" s="595"/>
      <c r="DR66" s="595"/>
      <c r="DS66" s="595"/>
      <c r="DT66" s="595"/>
      <c r="DU66" s="595"/>
      <c r="DV66" s="595"/>
      <c r="DW66" s="595"/>
      <c r="DX66" s="595"/>
      <c r="DY66" s="595"/>
      <c r="DZ66" s="595"/>
      <c r="EA66" s="595"/>
      <c r="EB66" s="595"/>
      <c r="EC66" s="595"/>
      <c r="ED66" s="595"/>
      <c r="EE66" s="595"/>
      <c r="EF66" s="595"/>
      <c r="EG66" s="595"/>
      <c r="EH66" s="595"/>
      <c r="EI66" s="595"/>
      <c r="EJ66" s="595"/>
      <c r="EK66" s="595"/>
      <c r="EL66" s="595"/>
      <c r="EM66" s="595"/>
      <c r="EN66" s="595"/>
      <c r="EO66" s="595"/>
      <c r="EP66" s="595"/>
      <c r="EQ66" s="595"/>
      <c r="ER66" s="595"/>
      <c r="ES66" s="595"/>
      <c r="ET66" s="595"/>
      <c r="EU66" s="595"/>
      <c r="EV66" s="595"/>
      <c r="EW66" s="595"/>
      <c r="EX66" s="595"/>
      <c r="EY66" s="595"/>
      <c r="EZ66" s="595"/>
      <c r="FA66" s="595"/>
      <c r="FB66" s="595"/>
      <c r="FC66" s="595"/>
      <c r="FD66" s="595"/>
      <c r="FE66" s="595"/>
      <c r="FF66" s="595"/>
      <c r="FG66" s="595"/>
      <c r="FH66" s="595"/>
      <c r="FI66" s="595"/>
      <c r="FJ66" s="595"/>
      <c r="FK66" s="595"/>
      <c r="FL66" s="595"/>
      <c r="FM66" s="595"/>
      <c r="FN66" s="595"/>
      <c r="FO66" s="595"/>
      <c r="FP66" s="595"/>
      <c r="FQ66" s="595"/>
      <c r="FR66" s="595"/>
      <c r="FS66" s="595"/>
      <c r="FT66" s="595"/>
      <c r="FU66" s="595"/>
      <c r="FV66" s="595"/>
      <c r="FW66" s="595"/>
      <c r="FX66" s="595"/>
      <c r="FY66" s="595"/>
      <c r="FZ66" s="595"/>
      <c r="GA66" s="595"/>
      <c r="GB66" s="595"/>
      <c r="GC66" s="595"/>
      <c r="GD66" s="595"/>
      <c r="GE66" s="595"/>
      <c r="GF66" s="595"/>
      <c r="GG66" s="595"/>
      <c r="GH66" s="595"/>
      <c r="GI66" s="595"/>
      <c r="GJ66" s="595"/>
      <c r="GK66" s="595"/>
      <c r="GL66" s="595"/>
      <c r="GM66" s="595"/>
      <c r="GN66" s="595"/>
      <c r="GO66" s="595"/>
      <c r="GP66" s="595"/>
      <c r="GQ66" s="595"/>
      <c r="GR66" s="595"/>
      <c r="GS66" s="595"/>
      <c r="GT66" s="595"/>
      <c r="GU66" s="595"/>
      <c r="GV66" s="595"/>
      <c r="GW66" s="595"/>
      <c r="GX66" s="595"/>
      <c r="GY66" s="595"/>
      <c r="GZ66" s="595"/>
      <c r="HA66" s="595"/>
      <c r="HB66" s="595"/>
      <c r="HC66" s="595"/>
      <c r="HD66" s="595"/>
      <c r="HE66" s="595"/>
      <c r="HF66" s="595"/>
      <c r="HG66" s="595"/>
      <c r="HH66" s="595"/>
      <c r="HI66" s="595"/>
      <c r="HJ66" s="595"/>
      <c r="HK66" s="595"/>
      <c r="HL66" s="595"/>
      <c r="HM66" s="595"/>
      <c r="HN66" s="595"/>
      <c r="HO66" s="595"/>
      <c r="HP66" s="595"/>
      <c r="HQ66" s="595"/>
      <c r="HR66" s="595"/>
      <c r="HS66" s="595"/>
      <c r="HT66" s="595"/>
      <c r="HU66" s="595"/>
      <c r="HV66" s="595"/>
      <c r="HW66" s="595"/>
      <c r="HX66" s="595"/>
      <c r="HY66" s="595"/>
      <c r="HZ66" s="595"/>
      <c r="IA66" s="595"/>
      <c r="IB66" s="595"/>
      <c r="IC66" s="595"/>
      <c r="ID66" s="595"/>
      <c r="IE66" s="595"/>
      <c r="IF66" s="595"/>
      <c r="IG66" s="595"/>
      <c r="IH66" s="595"/>
      <c r="II66" s="595"/>
      <c r="IJ66" s="595"/>
      <c r="IK66" s="595"/>
      <c r="IL66" s="595"/>
      <c r="IM66" s="595"/>
      <c r="IN66" s="595"/>
      <c r="IO66" s="595"/>
      <c r="IP66" s="595"/>
      <c r="IQ66" s="595"/>
      <c r="IR66" s="595"/>
      <c r="IS66" s="595"/>
      <c r="IT66" s="595"/>
      <c r="IU66" s="595"/>
      <c r="IV66" s="595"/>
    </row>
    <row r="67" spans="1:256" ht="12" customHeight="1">
      <c r="A67" s="44" t="str">
        <f>Titles!$A$8</f>
        <v>Données de 2024, 2025 et 2026 fondées sur les définitions du recensement de 2021.</v>
      </c>
      <c r="B67" s="243"/>
      <c r="C67" s="244"/>
      <c r="D67" s="244"/>
      <c r="E67" s="244"/>
      <c r="F67" s="44"/>
      <c r="G67" s="243"/>
      <c r="H67" s="243"/>
      <c r="I67" s="243"/>
      <c r="J67" s="243"/>
      <c r="K67" s="302"/>
      <c r="L67" s="595"/>
      <c r="M67" s="595"/>
      <c r="N67" s="595"/>
      <c r="O67" s="595"/>
      <c r="P67" s="595"/>
      <c r="Q67" s="595"/>
      <c r="R67" s="595"/>
      <c r="S67" s="595"/>
      <c r="T67" s="595"/>
      <c r="U67" s="595"/>
      <c r="V67" s="595"/>
      <c r="W67" s="595"/>
      <c r="X67" s="595"/>
      <c r="Y67" s="595"/>
      <c r="Z67" s="595"/>
      <c r="AA67" s="595"/>
      <c r="AB67" s="595"/>
      <c r="AC67" s="595"/>
      <c r="AD67" s="595"/>
      <c r="AE67" s="595"/>
      <c r="AF67" s="595"/>
      <c r="AG67" s="595"/>
      <c r="AH67" s="595"/>
      <c r="AI67" s="595"/>
      <c r="AJ67" s="595"/>
      <c r="AK67" s="595"/>
      <c r="AL67" s="595"/>
      <c r="AM67" s="595"/>
      <c r="AN67" s="595"/>
      <c r="AO67" s="595"/>
      <c r="AP67" s="595"/>
      <c r="AQ67" s="595"/>
      <c r="AR67" s="595"/>
      <c r="AS67" s="595"/>
      <c r="AT67" s="595"/>
      <c r="AU67" s="595"/>
      <c r="AV67" s="595"/>
      <c r="AW67" s="595"/>
      <c r="AX67" s="595"/>
      <c r="AY67" s="595"/>
      <c r="AZ67" s="595"/>
      <c r="BA67" s="595"/>
      <c r="BB67" s="595"/>
      <c r="BC67" s="595"/>
      <c r="BD67" s="595"/>
      <c r="BE67" s="595"/>
      <c r="BF67" s="595"/>
      <c r="BG67" s="595"/>
      <c r="BH67" s="595"/>
      <c r="BI67" s="595"/>
      <c r="BJ67" s="595"/>
      <c r="BK67" s="595"/>
      <c r="BL67" s="595"/>
      <c r="BM67" s="595"/>
      <c r="BN67" s="595"/>
      <c r="BO67" s="595"/>
      <c r="BP67" s="595"/>
      <c r="BQ67" s="595"/>
      <c r="BR67" s="595"/>
      <c r="BS67" s="595"/>
      <c r="BT67" s="595"/>
      <c r="BU67" s="595"/>
      <c r="BV67" s="595"/>
      <c r="BW67" s="595"/>
      <c r="BX67" s="595"/>
      <c r="BY67" s="595"/>
      <c r="BZ67" s="595"/>
      <c r="CA67" s="595"/>
      <c r="CB67" s="595"/>
      <c r="CC67" s="595"/>
      <c r="CD67" s="595"/>
      <c r="CE67" s="595"/>
      <c r="CF67" s="595"/>
      <c r="CG67" s="595"/>
      <c r="CH67" s="595"/>
      <c r="CI67" s="595"/>
      <c r="CJ67" s="595"/>
      <c r="CK67" s="595"/>
      <c r="CL67" s="595"/>
      <c r="CM67" s="595"/>
      <c r="CN67" s="595"/>
      <c r="CO67" s="595"/>
      <c r="CP67" s="595"/>
      <c r="CQ67" s="595"/>
      <c r="CR67" s="595"/>
      <c r="CS67" s="595"/>
      <c r="CT67" s="595"/>
      <c r="CU67" s="595"/>
      <c r="CV67" s="595"/>
      <c r="CW67" s="595"/>
      <c r="CX67" s="595"/>
      <c r="CY67" s="595"/>
      <c r="CZ67" s="595"/>
      <c r="DA67" s="595"/>
      <c r="DB67" s="595"/>
      <c r="DC67" s="595"/>
      <c r="DD67" s="595"/>
      <c r="DE67" s="595"/>
      <c r="DF67" s="595"/>
      <c r="DG67" s="595"/>
      <c r="DH67" s="595"/>
      <c r="DI67" s="595"/>
      <c r="DJ67" s="595"/>
      <c r="DK67" s="595"/>
      <c r="DL67" s="595"/>
      <c r="DM67" s="595"/>
      <c r="DN67" s="595"/>
      <c r="DO67" s="595"/>
      <c r="DP67" s="595"/>
      <c r="DQ67" s="595"/>
      <c r="DR67" s="595"/>
      <c r="DS67" s="595"/>
      <c r="DT67" s="595"/>
      <c r="DU67" s="595"/>
      <c r="DV67" s="595"/>
      <c r="DW67" s="595"/>
      <c r="DX67" s="595"/>
      <c r="DY67" s="595"/>
      <c r="DZ67" s="595"/>
      <c r="EA67" s="595"/>
      <c r="EB67" s="595"/>
      <c r="EC67" s="595"/>
      <c r="ED67" s="595"/>
      <c r="EE67" s="595"/>
      <c r="EF67" s="595"/>
      <c r="EG67" s="595"/>
      <c r="EH67" s="595"/>
      <c r="EI67" s="595"/>
      <c r="EJ67" s="595"/>
      <c r="EK67" s="595"/>
      <c r="EL67" s="595"/>
      <c r="EM67" s="595"/>
      <c r="EN67" s="595"/>
      <c r="EO67" s="595"/>
      <c r="EP67" s="595"/>
      <c r="EQ67" s="595"/>
      <c r="ER67" s="595"/>
      <c r="ES67" s="595"/>
      <c r="ET67" s="595"/>
      <c r="EU67" s="595"/>
      <c r="EV67" s="595"/>
      <c r="EW67" s="595"/>
      <c r="EX67" s="595"/>
      <c r="EY67" s="595"/>
      <c r="EZ67" s="595"/>
      <c r="FA67" s="595"/>
      <c r="FB67" s="595"/>
      <c r="FC67" s="595"/>
      <c r="FD67" s="595"/>
      <c r="FE67" s="595"/>
      <c r="FF67" s="595"/>
      <c r="FG67" s="595"/>
      <c r="FH67" s="595"/>
      <c r="FI67" s="595"/>
      <c r="FJ67" s="595"/>
      <c r="FK67" s="595"/>
      <c r="FL67" s="595"/>
      <c r="FM67" s="595"/>
      <c r="FN67" s="595"/>
      <c r="FO67" s="595"/>
      <c r="FP67" s="595"/>
      <c r="FQ67" s="595"/>
      <c r="FR67" s="595"/>
      <c r="FS67" s="595"/>
      <c r="FT67" s="595"/>
      <c r="FU67" s="595"/>
      <c r="FV67" s="595"/>
      <c r="FW67" s="595"/>
      <c r="FX67" s="595"/>
      <c r="FY67" s="595"/>
      <c r="FZ67" s="595"/>
      <c r="GA67" s="595"/>
      <c r="GB67" s="595"/>
      <c r="GC67" s="595"/>
      <c r="GD67" s="595"/>
      <c r="GE67" s="595"/>
      <c r="GF67" s="595"/>
      <c r="GG67" s="595"/>
      <c r="GH67" s="595"/>
      <c r="GI67" s="595"/>
      <c r="GJ67" s="595"/>
      <c r="GK67" s="595"/>
      <c r="GL67" s="595"/>
      <c r="GM67" s="595"/>
      <c r="GN67" s="595"/>
      <c r="GO67" s="595"/>
      <c r="GP67" s="595"/>
      <c r="GQ67" s="595"/>
      <c r="GR67" s="595"/>
      <c r="GS67" s="595"/>
      <c r="GT67" s="595"/>
      <c r="GU67" s="595"/>
      <c r="GV67" s="595"/>
      <c r="GW67" s="595"/>
      <c r="GX67" s="595"/>
      <c r="GY67" s="595"/>
      <c r="GZ67" s="595"/>
      <c r="HA67" s="595"/>
      <c r="HB67" s="595"/>
      <c r="HC67" s="595"/>
      <c r="HD67" s="595"/>
      <c r="HE67" s="595"/>
      <c r="HF67" s="595"/>
      <c r="HG67" s="595"/>
      <c r="HH67" s="595"/>
      <c r="HI67" s="595"/>
      <c r="HJ67" s="595"/>
      <c r="HK67" s="595"/>
      <c r="HL67" s="595"/>
      <c r="HM67" s="595"/>
      <c r="HN67" s="595"/>
      <c r="HO67" s="595"/>
      <c r="HP67" s="595"/>
      <c r="HQ67" s="595"/>
      <c r="HR67" s="595"/>
      <c r="HS67" s="595"/>
      <c r="HT67" s="595"/>
      <c r="HU67" s="595"/>
      <c r="HV67" s="595"/>
      <c r="HW67" s="595"/>
      <c r="HX67" s="595"/>
      <c r="HY67" s="595"/>
      <c r="HZ67" s="595"/>
      <c r="IA67" s="595"/>
      <c r="IB67" s="595"/>
      <c r="IC67" s="595"/>
      <c r="ID67" s="595"/>
      <c r="IE67" s="595"/>
      <c r="IF67" s="595"/>
      <c r="IG67" s="595"/>
      <c r="IH67" s="595"/>
      <c r="II67" s="595"/>
      <c r="IJ67" s="595"/>
      <c r="IK67" s="595"/>
      <c r="IL67" s="595"/>
      <c r="IM67" s="595"/>
      <c r="IN67" s="595"/>
      <c r="IO67" s="595"/>
      <c r="IP67" s="595"/>
      <c r="IQ67" s="595"/>
      <c r="IR67" s="595"/>
      <c r="IS67" s="595"/>
      <c r="IT67" s="595"/>
      <c r="IU67" s="595"/>
      <c r="IV67" s="595"/>
    </row>
    <row r="68" spans="1:256" s="599" customFormat="1" ht="12" customHeight="1">
      <c r="A68" s="292" t="str">
        <f>Titles!$A$10</f>
        <v>Source : Enquête sur les mises en chantier et les achèvements et Enquête sur les logements écoulés de la SCHL</v>
      </c>
      <c r="B68" s="249"/>
      <c r="C68" s="249"/>
      <c r="D68" s="249"/>
      <c r="E68" s="249"/>
      <c r="F68" s="292"/>
      <c r="G68" s="249"/>
      <c r="H68" s="249"/>
      <c r="I68" s="249"/>
      <c r="J68" s="249"/>
      <c r="K68" s="246"/>
      <c r="L68" s="598"/>
      <c r="M68" s="598"/>
      <c r="N68" s="598"/>
      <c r="O68" s="598"/>
      <c r="P68" s="598"/>
      <c r="Q68" s="598"/>
      <c r="R68" s="598"/>
      <c r="S68" s="598"/>
      <c r="T68" s="598"/>
      <c r="U68" s="598"/>
      <c r="V68" s="598"/>
      <c r="W68" s="598"/>
      <c r="X68" s="598"/>
      <c r="Y68" s="598"/>
      <c r="Z68" s="598"/>
      <c r="AA68" s="598"/>
      <c r="AB68" s="598"/>
      <c r="AC68" s="598"/>
      <c r="AD68" s="598"/>
      <c r="AE68" s="598"/>
      <c r="AF68" s="598"/>
      <c r="AG68" s="598"/>
      <c r="AH68" s="598"/>
      <c r="AI68" s="598"/>
      <c r="AJ68" s="598"/>
      <c r="AK68" s="598"/>
      <c r="AL68" s="598"/>
      <c r="AM68" s="598"/>
      <c r="AN68" s="598"/>
      <c r="AO68" s="598"/>
      <c r="AP68" s="598"/>
      <c r="AQ68" s="598"/>
      <c r="AR68" s="598"/>
      <c r="AS68" s="598"/>
      <c r="AT68" s="598"/>
      <c r="AU68" s="598"/>
      <c r="AV68" s="598"/>
      <c r="AW68" s="598"/>
      <c r="AX68" s="598"/>
      <c r="AY68" s="598"/>
      <c r="AZ68" s="598"/>
      <c r="BA68" s="598"/>
      <c r="BB68" s="598"/>
      <c r="BC68" s="598"/>
      <c r="BD68" s="598"/>
      <c r="BE68" s="598"/>
      <c r="BF68" s="598"/>
      <c r="BG68" s="598"/>
      <c r="BH68" s="598"/>
      <c r="BI68" s="598"/>
      <c r="BJ68" s="598"/>
      <c r="BK68" s="598"/>
      <c r="BL68" s="598"/>
      <c r="BM68" s="598"/>
      <c r="BN68" s="598"/>
      <c r="BO68" s="598"/>
      <c r="BP68" s="598"/>
      <c r="BQ68" s="598"/>
      <c r="BR68" s="598"/>
      <c r="BS68" s="598"/>
      <c r="BT68" s="598"/>
      <c r="BU68" s="598"/>
      <c r="BV68" s="598"/>
      <c r="BW68" s="598"/>
      <c r="BX68" s="598"/>
      <c r="BY68" s="598"/>
      <c r="BZ68" s="598"/>
      <c r="CA68" s="598"/>
      <c r="CB68" s="598"/>
      <c r="CC68" s="598"/>
      <c r="CD68" s="598"/>
      <c r="CE68" s="598"/>
      <c r="CF68" s="598"/>
      <c r="CG68" s="598"/>
      <c r="CH68" s="598"/>
      <c r="CI68" s="598"/>
      <c r="CJ68" s="598"/>
      <c r="CK68" s="598"/>
      <c r="CL68" s="598"/>
      <c r="CM68" s="598"/>
      <c r="CN68" s="598"/>
      <c r="CO68" s="598"/>
      <c r="CP68" s="598"/>
      <c r="CQ68" s="598"/>
      <c r="CR68" s="598"/>
      <c r="CS68" s="598"/>
      <c r="CT68" s="598"/>
      <c r="CU68" s="598"/>
      <c r="CV68" s="598"/>
      <c r="CW68" s="598"/>
      <c r="CX68" s="598"/>
      <c r="CY68" s="598"/>
      <c r="CZ68" s="598"/>
      <c r="DA68" s="598"/>
      <c r="DB68" s="598"/>
      <c r="DC68" s="598"/>
      <c r="DD68" s="598"/>
      <c r="DE68" s="598"/>
      <c r="DF68" s="598"/>
      <c r="DG68" s="598"/>
      <c r="DH68" s="598"/>
      <c r="DI68" s="598"/>
      <c r="DJ68" s="598"/>
      <c r="DK68" s="598"/>
      <c r="DL68" s="598"/>
      <c r="DM68" s="598"/>
      <c r="DN68" s="598"/>
      <c r="DO68" s="598"/>
      <c r="DP68" s="598"/>
      <c r="DQ68" s="598"/>
      <c r="DR68" s="598"/>
      <c r="DS68" s="598"/>
      <c r="DT68" s="598"/>
      <c r="DU68" s="598"/>
      <c r="DV68" s="598"/>
      <c r="DW68" s="598"/>
      <c r="DX68" s="598"/>
      <c r="DY68" s="598"/>
      <c r="DZ68" s="598"/>
      <c r="EA68" s="598"/>
      <c r="EB68" s="598"/>
      <c r="EC68" s="598"/>
      <c r="ED68" s="598"/>
      <c r="EE68" s="598"/>
      <c r="EF68" s="598"/>
      <c r="EG68" s="598"/>
      <c r="EH68" s="598"/>
      <c r="EI68" s="598"/>
      <c r="EJ68" s="598"/>
      <c r="EK68" s="598"/>
      <c r="EL68" s="598"/>
      <c r="EM68" s="598"/>
      <c r="EN68" s="598"/>
      <c r="EO68" s="598"/>
      <c r="EP68" s="598"/>
      <c r="EQ68" s="598"/>
      <c r="ER68" s="598"/>
      <c r="ES68" s="598"/>
      <c r="ET68" s="598"/>
      <c r="EU68" s="598"/>
      <c r="EV68" s="598"/>
      <c r="EW68" s="598"/>
      <c r="EX68" s="598"/>
      <c r="EY68" s="598"/>
      <c r="EZ68" s="598"/>
      <c r="FA68" s="598"/>
      <c r="FB68" s="598"/>
      <c r="FC68" s="598"/>
      <c r="FD68" s="598"/>
      <c r="FE68" s="598"/>
      <c r="FF68" s="598"/>
      <c r="FG68" s="598"/>
      <c r="FH68" s="598"/>
      <c r="FI68" s="598"/>
      <c r="FJ68" s="598"/>
      <c r="FK68" s="598"/>
      <c r="FL68" s="598"/>
      <c r="FM68" s="598"/>
      <c r="FN68" s="598"/>
      <c r="FO68" s="598"/>
      <c r="FP68" s="598"/>
      <c r="FQ68" s="598"/>
      <c r="FR68" s="598"/>
      <c r="FS68" s="598"/>
      <c r="FT68" s="598"/>
      <c r="FU68" s="598"/>
      <c r="FV68" s="598"/>
      <c r="FW68" s="598"/>
      <c r="FX68" s="598"/>
      <c r="FY68" s="598"/>
      <c r="FZ68" s="598"/>
      <c r="GA68" s="598"/>
      <c r="GB68" s="598"/>
      <c r="GC68" s="598"/>
      <c r="GD68" s="598"/>
      <c r="GE68" s="598"/>
      <c r="GF68" s="598"/>
      <c r="GG68" s="598"/>
      <c r="GH68" s="598"/>
      <c r="GI68" s="598"/>
      <c r="GJ68" s="598"/>
      <c r="GK68" s="598"/>
      <c r="GL68" s="598"/>
      <c r="GM68" s="598"/>
      <c r="GN68" s="598"/>
      <c r="GO68" s="598"/>
      <c r="GP68" s="598"/>
      <c r="GQ68" s="598"/>
      <c r="GR68" s="598"/>
      <c r="GS68" s="598"/>
      <c r="GT68" s="598"/>
      <c r="GU68" s="598"/>
      <c r="GV68" s="598"/>
      <c r="GW68" s="598"/>
      <c r="GX68" s="598"/>
      <c r="GY68" s="598"/>
      <c r="GZ68" s="598"/>
      <c r="HA68" s="598"/>
      <c r="HB68" s="598"/>
      <c r="HC68" s="598"/>
      <c r="HD68" s="598"/>
      <c r="HE68" s="598"/>
      <c r="HF68" s="598"/>
      <c r="HG68" s="598"/>
      <c r="HH68" s="598"/>
      <c r="HI68" s="598"/>
      <c r="HJ68" s="598"/>
      <c r="HK68" s="598"/>
      <c r="HL68" s="598"/>
      <c r="HM68" s="598"/>
      <c r="HN68" s="598"/>
      <c r="HO68" s="598"/>
      <c r="HP68" s="598"/>
      <c r="HQ68" s="598"/>
      <c r="HR68" s="598"/>
      <c r="HS68" s="598"/>
      <c r="HT68" s="598"/>
      <c r="HU68" s="598"/>
      <c r="HV68" s="598"/>
      <c r="HW68" s="598"/>
      <c r="HX68" s="598"/>
      <c r="HY68" s="598"/>
      <c r="HZ68" s="598"/>
      <c r="IA68" s="598"/>
      <c r="IB68" s="598"/>
      <c r="IC68" s="598"/>
      <c r="ID68" s="598"/>
      <c r="IE68" s="598"/>
      <c r="IF68" s="598"/>
      <c r="IG68" s="598"/>
      <c r="IH68" s="598"/>
      <c r="II68" s="598"/>
      <c r="IJ68" s="598"/>
      <c r="IK68" s="598"/>
      <c r="IL68" s="598"/>
      <c r="IM68" s="598"/>
      <c r="IN68" s="598"/>
      <c r="IO68" s="598"/>
      <c r="IP68" s="598"/>
      <c r="IQ68" s="598"/>
      <c r="IR68" s="598"/>
      <c r="IS68" s="598"/>
      <c r="IT68" s="598"/>
      <c r="IU68" s="598"/>
      <c r="IV68" s="598"/>
    </row>
    <row r="69" spans="1:256" s="599" customFormat="1" ht="12" customHeight="1">
      <c r="A69" s="44"/>
      <c r="B69" s="248"/>
      <c r="C69" s="248"/>
      <c r="D69" s="248"/>
      <c r="E69" s="248"/>
      <c r="F69" s="44"/>
      <c r="G69" s="248"/>
      <c r="H69" s="248"/>
      <c r="I69" s="248"/>
      <c r="J69" s="248"/>
      <c r="K69" s="247"/>
      <c r="L69" s="598"/>
      <c r="M69" s="598"/>
      <c r="N69" s="598"/>
      <c r="O69" s="598"/>
      <c r="P69" s="598"/>
      <c r="Q69" s="598"/>
      <c r="R69" s="598"/>
      <c r="S69" s="598"/>
      <c r="T69" s="598"/>
      <c r="U69" s="598"/>
      <c r="V69" s="598"/>
      <c r="W69" s="598"/>
      <c r="X69" s="598"/>
      <c r="Y69" s="598"/>
      <c r="Z69" s="598"/>
      <c r="AA69" s="598"/>
      <c r="AB69" s="598"/>
      <c r="AC69" s="598"/>
      <c r="AD69" s="598"/>
      <c r="AE69" s="598"/>
      <c r="AF69" s="598"/>
      <c r="AG69" s="598"/>
      <c r="AH69" s="598"/>
      <c r="AI69" s="598"/>
      <c r="AJ69" s="598"/>
      <c r="AK69" s="598"/>
      <c r="AL69" s="598"/>
      <c r="AM69" s="598"/>
      <c r="AN69" s="598"/>
      <c r="AO69" s="598"/>
      <c r="AP69" s="598"/>
      <c r="AQ69" s="598"/>
      <c r="AR69" s="598"/>
      <c r="AS69" s="598"/>
      <c r="AT69" s="598"/>
      <c r="AU69" s="598"/>
      <c r="AV69" s="598"/>
      <c r="AW69" s="598"/>
      <c r="AX69" s="598"/>
      <c r="AY69" s="598"/>
      <c r="AZ69" s="598"/>
      <c r="BA69" s="598"/>
      <c r="BB69" s="598"/>
      <c r="BC69" s="598"/>
      <c r="BD69" s="598"/>
      <c r="BE69" s="598"/>
      <c r="BF69" s="598"/>
      <c r="BG69" s="598"/>
      <c r="BH69" s="598"/>
      <c r="BI69" s="598"/>
      <c r="BJ69" s="598"/>
      <c r="BK69" s="598"/>
      <c r="BL69" s="598"/>
      <c r="BM69" s="598"/>
      <c r="BN69" s="598"/>
      <c r="BO69" s="598"/>
      <c r="BP69" s="598"/>
      <c r="BQ69" s="598"/>
      <c r="BR69" s="598"/>
      <c r="BS69" s="598"/>
      <c r="BT69" s="598"/>
      <c r="BU69" s="598"/>
      <c r="BV69" s="598"/>
      <c r="BW69" s="598"/>
      <c r="BX69" s="598"/>
      <c r="BY69" s="598"/>
      <c r="BZ69" s="598"/>
      <c r="CA69" s="598"/>
      <c r="CB69" s="598"/>
      <c r="CC69" s="598"/>
      <c r="CD69" s="598"/>
      <c r="CE69" s="598"/>
      <c r="CF69" s="598"/>
      <c r="CG69" s="598"/>
      <c r="CH69" s="598"/>
      <c r="CI69" s="598"/>
      <c r="CJ69" s="598"/>
      <c r="CK69" s="598"/>
      <c r="CL69" s="598"/>
      <c r="CM69" s="598"/>
      <c r="CN69" s="598"/>
      <c r="CO69" s="598"/>
      <c r="CP69" s="598"/>
      <c r="CQ69" s="598"/>
      <c r="CR69" s="598"/>
      <c r="CS69" s="598"/>
      <c r="CT69" s="598"/>
      <c r="CU69" s="598"/>
      <c r="CV69" s="598"/>
      <c r="CW69" s="598"/>
      <c r="CX69" s="598"/>
      <c r="CY69" s="598"/>
      <c r="CZ69" s="598"/>
      <c r="DA69" s="598"/>
      <c r="DB69" s="598"/>
      <c r="DC69" s="598"/>
      <c r="DD69" s="598"/>
      <c r="DE69" s="598"/>
      <c r="DF69" s="598"/>
      <c r="DG69" s="598"/>
      <c r="DH69" s="598"/>
      <c r="DI69" s="598"/>
      <c r="DJ69" s="598"/>
      <c r="DK69" s="598"/>
      <c r="DL69" s="598"/>
      <c r="DM69" s="598"/>
      <c r="DN69" s="598"/>
      <c r="DO69" s="598"/>
      <c r="DP69" s="598"/>
      <c r="DQ69" s="598"/>
      <c r="DR69" s="598"/>
      <c r="DS69" s="598"/>
      <c r="DT69" s="598"/>
      <c r="DU69" s="598"/>
      <c r="DV69" s="598"/>
      <c r="DW69" s="598"/>
      <c r="DX69" s="598"/>
      <c r="DY69" s="598"/>
      <c r="DZ69" s="598"/>
      <c r="EA69" s="598"/>
      <c r="EB69" s="598"/>
      <c r="EC69" s="598"/>
      <c r="ED69" s="598"/>
      <c r="EE69" s="598"/>
      <c r="EF69" s="598"/>
      <c r="EG69" s="598"/>
      <c r="EH69" s="598"/>
      <c r="EI69" s="598"/>
      <c r="EJ69" s="598"/>
      <c r="EK69" s="598"/>
      <c r="EL69" s="598"/>
      <c r="EM69" s="598"/>
      <c r="EN69" s="598"/>
      <c r="EO69" s="598"/>
      <c r="EP69" s="598"/>
      <c r="EQ69" s="598"/>
      <c r="ER69" s="598"/>
      <c r="ES69" s="598"/>
      <c r="ET69" s="598"/>
      <c r="EU69" s="598"/>
      <c r="EV69" s="598"/>
      <c r="EW69" s="598"/>
      <c r="EX69" s="598"/>
      <c r="EY69" s="598"/>
      <c r="EZ69" s="598"/>
      <c r="FA69" s="598"/>
      <c r="FB69" s="598"/>
      <c r="FC69" s="598"/>
      <c r="FD69" s="598"/>
      <c r="FE69" s="598"/>
      <c r="FF69" s="598"/>
      <c r="FG69" s="598"/>
      <c r="FH69" s="598"/>
      <c r="FI69" s="598"/>
      <c r="FJ69" s="598"/>
      <c r="FK69" s="598"/>
      <c r="FL69" s="598"/>
      <c r="FM69" s="598"/>
      <c r="FN69" s="598"/>
      <c r="FO69" s="598"/>
      <c r="FP69" s="598"/>
      <c r="FQ69" s="598"/>
      <c r="FR69" s="598"/>
      <c r="FS69" s="598"/>
      <c r="FT69" s="598"/>
      <c r="FU69" s="598"/>
      <c r="FV69" s="598"/>
      <c r="FW69" s="598"/>
      <c r="FX69" s="598"/>
      <c r="FY69" s="598"/>
      <c r="FZ69" s="598"/>
      <c r="GA69" s="598"/>
      <c r="GB69" s="598"/>
      <c r="GC69" s="598"/>
      <c r="GD69" s="598"/>
      <c r="GE69" s="598"/>
      <c r="GF69" s="598"/>
      <c r="GG69" s="598"/>
      <c r="GH69" s="598"/>
      <c r="GI69" s="598"/>
      <c r="GJ69" s="598"/>
      <c r="GK69" s="598"/>
      <c r="GL69" s="598"/>
      <c r="GM69" s="598"/>
      <c r="GN69" s="598"/>
      <c r="GO69" s="598"/>
      <c r="GP69" s="598"/>
      <c r="GQ69" s="598"/>
      <c r="GR69" s="598"/>
      <c r="GS69" s="598"/>
      <c r="GT69" s="598"/>
      <c r="GU69" s="598"/>
      <c r="GV69" s="598"/>
      <c r="GW69" s="598"/>
      <c r="GX69" s="598"/>
      <c r="GY69" s="598"/>
      <c r="GZ69" s="598"/>
      <c r="HA69" s="598"/>
      <c r="HB69" s="598"/>
      <c r="HC69" s="598"/>
      <c r="HD69" s="598"/>
      <c r="HE69" s="598"/>
      <c r="HF69" s="598"/>
      <c r="HG69" s="598"/>
      <c r="HH69" s="598"/>
      <c r="HI69" s="598"/>
      <c r="HJ69" s="598"/>
      <c r="HK69" s="598"/>
      <c r="HL69" s="598"/>
      <c r="HM69" s="598"/>
      <c r="HN69" s="598"/>
      <c r="HO69" s="598"/>
      <c r="HP69" s="598"/>
      <c r="HQ69" s="598"/>
      <c r="HR69" s="598"/>
      <c r="HS69" s="598"/>
      <c r="HT69" s="598"/>
      <c r="HU69" s="598"/>
      <c r="HV69" s="598"/>
      <c r="HW69" s="598"/>
      <c r="HX69" s="598"/>
      <c r="HY69" s="598"/>
      <c r="HZ69" s="598"/>
      <c r="IA69" s="598"/>
      <c r="IB69" s="598"/>
      <c r="IC69" s="598"/>
      <c r="ID69" s="598"/>
      <c r="IE69" s="598"/>
      <c r="IF69" s="598"/>
      <c r="IG69" s="598"/>
      <c r="IH69" s="598"/>
      <c r="II69" s="598"/>
      <c r="IJ69" s="598"/>
      <c r="IK69" s="598"/>
      <c r="IL69" s="598"/>
      <c r="IM69" s="598"/>
      <c r="IN69" s="598"/>
      <c r="IO69" s="598"/>
      <c r="IP69" s="598"/>
      <c r="IQ69" s="598"/>
      <c r="IR69" s="598"/>
      <c r="IS69" s="598"/>
      <c r="IT69" s="598"/>
      <c r="IU69" s="598"/>
      <c r="IV69" s="598"/>
    </row>
    <row r="70" spans="1:256" s="595" customFormat="1">
      <c r="A70" s="1"/>
      <c r="B70" s="1"/>
      <c r="C70" s="1"/>
      <c r="D70" s="1"/>
      <c r="E70" s="1"/>
      <c r="F70" s="1"/>
      <c r="G70" s="1"/>
      <c r="H70" s="1"/>
      <c r="I70" s="1"/>
      <c r="J70" s="1"/>
      <c r="K70" s="1"/>
    </row>
    <row r="71" spans="1:256" s="595" customFormat="1">
      <c r="A71" s="1"/>
      <c r="B71" s="1"/>
      <c r="C71" s="1"/>
      <c r="D71" s="1"/>
      <c r="E71" s="1"/>
      <c r="F71" s="1"/>
      <c r="G71" s="1"/>
      <c r="H71" s="1"/>
      <c r="I71" s="1"/>
      <c r="J71" s="1"/>
      <c r="K71" s="1"/>
    </row>
    <row r="72" spans="1:256" s="595" customFormat="1">
      <c r="A72" s="1"/>
      <c r="B72" s="1"/>
      <c r="C72" s="1"/>
      <c r="D72" s="1"/>
      <c r="E72" s="1"/>
      <c r="F72" s="1"/>
      <c r="G72" s="1"/>
      <c r="H72" s="1"/>
      <c r="I72" s="1"/>
      <c r="J72" s="1"/>
      <c r="K72" s="1"/>
    </row>
    <row r="73" spans="1:256" s="595" customFormat="1">
      <c r="A73" s="1"/>
      <c r="B73" s="1"/>
      <c r="C73" s="1"/>
      <c r="D73" s="1"/>
      <c r="E73" s="1"/>
      <c r="F73" s="1"/>
      <c r="G73" s="1"/>
      <c r="H73" s="1"/>
      <c r="I73" s="1"/>
      <c r="J73" s="1"/>
      <c r="K73" s="1"/>
    </row>
    <row r="74" spans="1:256" s="595" customFormat="1">
      <c r="A74" s="1"/>
      <c r="B74" s="1"/>
      <c r="C74" s="1"/>
      <c r="D74" s="1"/>
      <c r="E74" s="1"/>
      <c r="F74" s="1"/>
      <c r="G74" s="1"/>
      <c r="H74" s="1"/>
      <c r="I74" s="1"/>
      <c r="J74" s="1"/>
      <c r="K74" s="1"/>
    </row>
    <row r="75" spans="1:256">
      <c r="A75" s="4"/>
      <c r="B75" s="4"/>
      <c r="C75" s="4"/>
      <c r="D75" s="5"/>
      <c r="E75" s="4"/>
      <c r="F75" s="4"/>
      <c r="G75" s="5"/>
      <c r="H75" s="4"/>
      <c r="I75" s="4"/>
      <c r="J75" s="5"/>
      <c r="K75" s="4"/>
      <c r="L75" s="600"/>
      <c r="M75" s="600"/>
      <c r="N75" s="600"/>
      <c r="O75" s="600"/>
      <c r="P75" s="600"/>
      <c r="Q75" s="600"/>
      <c r="R75" s="600"/>
      <c r="S75" s="600"/>
      <c r="T75" s="600"/>
      <c r="U75" s="600"/>
      <c r="V75" s="600"/>
      <c r="W75" s="600"/>
      <c r="X75" s="600"/>
      <c r="Y75" s="600"/>
      <c r="Z75" s="600"/>
      <c r="AA75" s="600"/>
      <c r="AB75" s="600"/>
      <c r="AC75" s="600"/>
      <c r="AD75" s="600"/>
      <c r="AE75" s="600"/>
      <c r="AF75" s="600"/>
      <c r="AG75" s="600"/>
      <c r="AH75" s="600"/>
      <c r="AI75" s="600"/>
      <c r="AJ75" s="600"/>
      <c r="AK75" s="600"/>
      <c r="AL75" s="600"/>
      <c r="AM75" s="600"/>
      <c r="AN75" s="600"/>
      <c r="AO75" s="600"/>
      <c r="AP75" s="600"/>
      <c r="AQ75" s="600"/>
      <c r="AR75" s="600"/>
      <c r="AS75" s="600"/>
      <c r="AT75" s="600"/>
      <c r="AU75" s="600"/>
      <c r="AV75" s="600"/>
      <c r="AW75" s="600"/>
      <c r="AX75" s="600"/>
      <c r="AY75" s="600"/>
      <c r="AZ75" s="600"/>
      <c r="BA75" s="600"/>
      <c r="BB75" s="600"/>
      <c r="BC75" s="600"/>
      <c r="BD75" s="600"/>
      <c r="BE75" s="600"/>
      <c r="BF75" s="600"/>
      <c r="BG75" s="600"/>
      <c r="BH75" s="600"/>
      <c r="BI75" s="600"/>
      <c r="BJ75" s="600"/>
      <c r="BK75" s="600"/>
      <c r="BL75" s="600"/>
      <c r="BM75" s="600"/>
      <c r="BN75" s="600"/>
      <c r="BO75" s="600"/>
      <c r="BP75" s="600"/>
      <c r="BQ75" s="600"/>
      <c r="BR75" s="600"/>
      <c r="BS75" s="600"/>
      <c r="BT75" s="600"/>
      <c r="BU75" s="600"/>
      <c r="BV75" s="600"/>
      <c r="BW75" s="600"/>
      <c r="BX75" s="600"/>
      <c r="BY75" s="600"/>
      <c r="BZ75" s="600"/>
      <c r="CA75" s="600"/>
      <c r="CB75" s="600"/>
      <c r="CC75" s="600"/>
      <c r="CD75" s="600"/>
      <c r="CE75" s="600"/>
      <c r="CF75" s="600"/>
      <c r="CG75" s="600"/>
      <c r="CH75" s="600"/>
      <c r="CI75" s="600"/>
      <c r="CJ75" s="600"/>
      <c r="CK75" s="600"/>
      <c r="CL75" s="600"/>
      <c r="CM75" s="600"/>
      <c r="CN75" s="600"/>
      <c r="CO75" s="600"/>
      <c r="CP75" s="600"/>
      <c r="CQ75" s="600"/>
      <c r="CR75" s="600"/>
      <c r="CS75" s="600"/>
      <c r="CT75" s="600"/>
      <c r="CU75" s="600"/>
      <c r="CV75" s="600"/>
      <c r="CW75" s="600"/>
      <c r="CX75" s="600"/>
      <c r="CY75" s="600"/>
      <c r="CZ75" s="600"/>
      <c r="DA75" s="600"/>
      <c r="DB75" s="600"/>
      <c r="DC75" s="600"/>
      <c r="DD75" s="600"/>
      <c r="DE75" s="600"/>
      <c r="DF75" s="600"/>
      <c r="DG75" s="600"/>
      <c r="DH75" s="600"/>
      <c r="DI75" s="600"/>
      <c r="DJ75" s="600"/>
      <c r="DK75" s="600"/>
      <c r="DL75" s="600"/>
      <c r="DM75" s="600"/>
      <c r="DN75" s="600"/>
      <c r="DO75" s="600"/>
      <c r="DP75" s="600"/>
      <c r="DQ75" s="600"/>
      <c r="DR75" s="600"/>
      <c r="DS75" s="600"/>
      <c r="DT75" s="600"/>
      <c r="DU75" s="600"/>
      <c r="DV75" s="600"/>
      <c r="DW75" s="600"/>
      <c r="DX75" s="600"/>
      <c r="DY75" s="600"/>
      <c r="DZ75" s="600"/>
      <c r="EA75" s="600"/>
      <c r="EB75" s="600"/>
      <c r="EC75" s="600"/>
      <c r="ED75" s="600"/>
      <c r="EE75" s="600"/>
      <c r="EF75" s="600"/>
      <c r="EG75" s="600"/>
      <c r="EH75" s="600"/>
      <c r="EI75" s="600"/>
      <c r="EJ75" s="600"/>
      <c r="EK75" s="600"/>
      <c r="EL75" s="600"/>
      <c r="EM75" s="600"/>
      <c r="EN75" s="600"/>
      <c r="EO75" s="600"/>
      <c r="EP75" s="600"/>
      <c r="EQ75" s="600"/>
      <c r="ER75" s="600"/>
      <c r="ES75" s="600"/>
      <c r="ET75" s="600"/>
      <c r="EU75" s="600"/>
      <c r="EV75" s="600"/>
      <c r="EW75" s="600"/>
      <c r="EX75" s="600"/>
      <c r="EY75" s="600"/>
      <c r="EZ75" s="600"/>
      <c r="FA75" s="600"/>
      <c r="FB75" s="600"/>
      <c r="FC75" s="600"/>
      <c r="FD75" s="600"/>
      <c r="FE75" s="600"/>
      <c r="FF75" s="600"/>
      <c r="FG75" s="600"/>
      <c r="FH75" s="600"/>
      <c r="FI75" s="600"/>
      <c r="FJ75" s="600"/>
      <c r="FK75" s="600"/>
      <c r="FL75" s="600"/>
      <c r="FM75" s="600"/>
      <c r="FN75" s="600"/>
      <c r="FO75" s="600"/>
      <c r="FP75" s="600"/>
      <c r="FQ75" s="600"/>
      <c r="FR75" s="600"/>
      <c r="FS75" s="600"/>
      <c r="FT75" s="600"/>
      <c r="FU75" s="600"/>
      <c r="FV75" s="600"/>
      <c r="FW75" s="600"/>
      <c r="FX75" s="600"/>
      <c r="FY75" s="600"/>
      <c r="FZ75" s="600"/>
      <c r="GA75" s="600"/>
      <c r="GB75" s="600"/>
      <c r="GC75" s="600"/>
      <c r="GD75" s="600"/>
      <c r="GE75" s="600"/>
      <c r="GF75" s="600"/>
      <c r="GG75" s="600"/>
      <c r="GH75" s="600"/>
      <c r="GI75" s="600"/>
      <c r="GJ75" s="600"/>
      <c r="GK75" s="600"/>
      <c r="GL75" s="600"/>
      <c r="GM75" s="600"/>
      <c r="GN75" s="600"/>
      <c r="GO75" s="600"/>
      <c r="GP75" s="600"/>
      <c r="GQ75" s="600"/>
      <c r="GR75" s="600"/>
      <c r="GS75" s="600"/>
      <c r="GT75" s="600"/>
      <c r="GU75" s="600"/>
      <c r="GV75" s="600"/>
      <c r="GW75" s="600"/>
      <c r="GX75" s="600"/>
      <c r="GY75" s="600"/>
      <c r="GZ75" s="600"/>
      <c r="HA75" s="600"/>
      <c r="HB75" s="600"/>
      <c r="HC75" s="600"/>
      <c r="HD75" s="600"/>
      <c r="HE75" s="600"/>
      <c r="HF75" s="600"/>
      <c r="HG75" s="600"/>
      <c r="HH75" s="600"/>
      <c r="HI75" s="600"/>
      <c r="HJ75" s="600"/>
      <c r="HK75" s="600"/>
      <c r="HL75" s="600"/>
      <c r="HM75" s="600"/>
      <c r="HN75" s="600"/>
      <c r="HO75" s="600"/>
      <c r="HP75" s="600"/>
      <c r="HQ75" s="600"/>
      <c r="HR75" s="600"/>
      <c r="HS75" s="600"/>
      <c r="HT75" s="600"/>
      <c r="HU75" s="600"/>
      <c r="HV75" s="600"/>
      <c r="HW75" s="600"/>
      <c r="HX75" s="600"/>
      <c r="HY75" s="600"/>
      <c r="HZ75" s="600"/>
      <c r="IA75" s="600"/>
      <c r="IB75" s="600"/>
      <c r="IC75" s="600"/>
      <c r="ID75" s="600"/>
      <c r="IE75" s="600"/>
      <c r="IF75" s="600"/>
      <c r="IG75" s="600"/>
      <c r="IH75" s="600"/>
      <c r="II75" s="600"/>
      <c r="IJ75" s="600"/>
      <c r="IK75" s="600"/>
      <c r="IL75" s="600"/>
      <c r="IM75" s="600"/>
      <c r="IN75" s="600"/>
      <c r="IO75" s="600"/>
      <c r="IP75" s="600"/>
      <c r="IQ75" s="600"/>
      <c r="IR75" s="600"/>
      <c r="IS75" s="600"/>
      <c r="IT75" s="600"/>
      <c r="IU75" s="600"/>
      <c r="IV75" s="600"/>
    </row>
    <row r="76" spans="1:256" s="595" customFormat="1">
      <c r="A76" s="1"/>
      <c r="B76" s="1"/>
      <c r="C76" s="1"/>
      <c r="D76" s="1"/>
      <c r="E76" s="1"/>
      <c r="F76" s="1"/>
      <c r="G76" s="1"/>
      <c r="H76" s="1"/>
      <c r="I76" s="1"/>
      <c r="J76" s="1"/>
      <c r="K76" s="1"/>
    </row>
    <row r="77" spans="1:256" s="595" customFormat="1">
      <c r="A77" s="1"/>
      <c r="B77" s="1"/>
      <c r="C77" s="1"/>
      <c r="D77" s="1"/>
      <c r="E77" s="1"/>
      <c r="F77" s="1"/>
      <c r="G77" s="1"/>
      <c r="H77" s="1"/>
      <c r="I77" s="1"/>
      <c r="J77" s="1"/>
      <c r="K77" s="1"/>
    </row>
    <row r="78" spans="1:256">
      <c r="A78" s="2"/>
      <c r="B78" s="1"/>
      <c r="C78" s="1"/>
      <c r="D78" s="1"/>
      <c r="E78" s="1"/>
      <c r="F78" s="1"/>
      <c r="G78" s="1"/>
      <c r="H78" s="1"/>
      <c r="I78" s="1"/>
      <c r="J78" s="1"/>
      <c r="K78" s="1"/>
      <c r="L78" s="595"/>
      <c r="M78" s="595"/>
      <c r="N78" s="595"/>
      <c r="O78" s="595"/>
      <c r="P78" s="595"/>
      <c r="Q78" s="595"/>
      <c r="R78" s="595"/>
      <c r="S78" s="595"/>
      <c r="T78" s="595"/>
      <c r="U78" s="595"/>
      <c r="V78" s="595"/>
      <c r="W78" s="595"/>
      <c r="X78" s="595"/>
      <c r="Y78" s="595"/>
      <c r="Z78" s="595"/>
      <c r="AA78" s="595"/>
      <c r="AB78" s="595"/>
      <c r="AC78" s="595"/>
      <c r="AD78" s="595"/>
      <c r="AE78" s="595"/>
      <c r="AF78" s="595"/>
      <c r="AG78" s="595"/>
      <c r="AH78" s="595"/>
      <c r="AI78" s="595"/>
      <c r="AJ78" s="595"/>
      <c r="AK78" s="595"/>
      <c r="AL78" s="595"/>
      <c r="AM78" s="595"/>
      <c r="AN78" s="595"/>
      <c r="AO78" s="595"/>
      <c r="AP78" s="595"/>
      <c r="AQ78" s="595"/>
      <c r="AR78" s="595"/>
      <c r="AS78" s="595"/>
      <c r="AT78" s="595"/>
      <c r="AU78" s="595"/>
      <c r="AV78" s="595"/>
      <c r="AW78" s="595"/>
      <c r="AX78" s="595"/>
      <c r="AY78" s="595"/>
      <c r="AZ78" s="595"/>
      <c r="BA78" s="595"/>
      <c r="BB78" s="595"/>
      <c r="BC78" s="595"/>
      <c r="BD78" s="595"/>
      <c r="BE78" s="595"/>
      <c r="BF78" s="595"/>
      <c r="BG78" s="595"/>
      <c r="BH78" s="595"/>
      <c r="BI78" s="595"/>
      <c r="BJ78" s="595"/>
      <c r="BK78" s="595"/>
      <c r="BL78" s="595"/>
      <c r="BM78" s="595"/>
      <c r="BN78" s="595"/>
      <c r="BO78" s="595"/>
      <c r="BP78" s="595"/>
      <c r="BQ78" s="595"/>
      <c r="BR78" s="595"/>
      <c r="BS78" s="595"/>
      <c r="BT78" s="595"/>
      <c r="BU78" s="595"/>
      <c r="BV78" s="595"/>
      <c r="BW78" s="595"/>
      <c r="BX78" s="595"/>
      <c r="BY78" s="595"/>
      <c r="BZ78" s="595"/>
      <c r="CA78" s="595"/>
      <c r="CB78" s="595"/>
      <c r="CC78" s="595"/>
      <c r="CD78" s="595"/>
      <c r="CE78" s="595"/>
      <c r="CF78" s="595"/>
      <c r="CG78" s="595"/>
      <c r="CH78" s="595"/>
      <c r="CI78" s="595"/>
      <c r="CJ78" s="595"/>
      <c r="CK78" s="595"/>
      <c r="CL78" s="595"/>
      <c r="CM78" s="595"/>
      <c r="CN78" s="595"/>
      <c r="CO78" s="595"/>
      <c r="CP78" s="595"/>
      <c r="CQ78" s="595"/>
      <c r="CR78" s="595"/>
      <c r="CS78" s="595"/>
      <c r="CT78" s="595"/>
      <c r="CU78" s="595"/>
      <c r="CV78" s="595"/>
      <c r="CW78" s="595"/>
      <c r="CX78" s="595"/>
      <c r="CY78" s="595"/>
      <c r="CZ78" s="595"/>
      <c r="DA78" s="595"/>
      <c r="DB78" s="595"/>
      <c r="DC78" s="595"/>
      <c r="DD78" s="595"/>
      <c r="DE78" s="595"/>
      <c r="DF78" s="595"/>
      <c r="DG78" s="595"/>
      <c r="DH78" s="595"/>
      <c r="DI78" s="595"/>
      <c r="DJ78" s="595"/>
      <c r="DK78" s="595"/>
      <c r="DL78" s="595"/>
      <c r="DM78" s="595"/>
      <c r="DN78" s="595"/>
      <c r="DO78" s="595"/>
      <c r="DP78" s="595"/>
      <c r="DQ78" s="595"/>
      <c r="DR78" s="595"/>
      <c r="DS78" s="595"/>
      <c r="DT78" s="595"/>
      <c r="DU78" s="595"/>
      <c r="DV78" s="595"/>
      <c r="DW78" s="595"/>
      <c r="DX78" s="595"/>
      <c r="DY78" s="595"/>
      <c r="DZ78" s="595"/>
      <c r="EA78" s="595"/>
      <c r="EB78" s="595"/>
      <c r="EC78" s="595"/>
      <c r="ED78" s="595"/>
      <c r="EE78" s="595"/>
      <c r="EF78" s="595"/>
      <c r="EG78" s="595"/>
      <c r="EH78" s="595"/>
      <c r="EI78" s="595"/>
      <c r="EJ78" s="595"/>
      <c r="EK78" s="595"/>
      <c r="EL78" s="595"/>
      <c r="EM78" s="595"/>
      <c r="EN78" s="595"/>
      <c r="EO78" s="595"/>
      <c r="EP78" s="595"/>
      <c r="EQ78" s="595"/>
      <c r="ER78" s="595"/>
      <c r="ES78" s="595"/>
      <c r="ET78" s="595"/>
      <c r="EU78" s="595"/>
      <c r="EV78" s="595"/>
      <c r="EW78" s="595"/>
      <c r="EX78" s="595"/>
      <c r="EY78" s="595"/>
      <c r="EZ78" s="595"/>
      <c r="FA78" s="595"/>
      <c r="FB78" s="595"/>
      <c r="FC78" s="595"/>
      <c r="FD78" s="595"/>
      <c r="FE78" s="595"/>
      <c r="FF78" s="595"/>
      <c r="FG78" s="595"/>
      <c r="FH78" s="595"/>
      <c r="FI78" s="595"/>
      <c r="FJ78" s="595"/>
      <c r="FK78" s="595"/>
      <c r="FL78" s="595"/>
      <c r="FM78" s="595"/>
      <c r="FN78" s="595"/>
      <c r="FO78" s="595"/>
      <c r="FP78" s="595"/>
      <c r="FQ78" s="595"/>
      <c r="FR78" s="595"/>
      <c r="FS78" s="595"/>
      <c r="FT78" s="595"/>
      <c r="FU78" s="595"/>
      <c r="FV78" s="595"/>
      <c r="FW78" s="595"/>
      <c r="FX78" s="595"/>
      <c r="FY78" s="595"/>
      <c r="FZ78" s="595"/>
      <c r="GA78" s="595"/>
      <c r="GB78" s="595"/>
      <c r="GC78" s="595"/>
      <c r="GD78" s="595"/>
      <c r="GE78" s="595"/>
      <c r="GF78" s="595"/>
      <c r="GG78" s="595"/>
      <c r="GH78" s="595"/>
      <c r="GI78" s="595"/>
      <c r="GJ78" s="595"/>
      <c r="GK78" s="595"/>
      <c r="GL78" s="595"/>
      <c r="GM78" s="595"/>
      <c r="GN78" s="595"/>
      <c r="GO78" s="595"/>
      <c r="GP78" s="595"/>
      <c r="GQ78" s="595"/>
      <c r="GR78" s="595"/>
      <c r="GS78" s="595"/>
      <c r="GT78" s="595"/>
      <c r="GU78" s="595"/>
      <c r="GV78" s="595"/>
      <c r="GW78" s="595"/>
      <c r="GX78" s="595"/>
      <c r="GY78" s="595"/>
      <c r="GZ78" s="595"/>
      <c r="HA78" s="595"/>
      <c r="HB78" s="595"/>
      <c r="HC78" s="595"/>
      <c r="HD78" s="595"/>
      <c r="HE78" s="595"/>
      <c r="HF78" s="595"/>
      <c r="HG78" s="595"/>
      <c r="HH78" s="595"/>
      <c r="HI78" s="595"/>
      <c r="HJ78" s="595"/>
      <c r="HK78" s="595"/>
      <c r="HL78" s="595"/>
      <c r="HM78" s="595"/>
      <c r="HN78" s="595"/>
      <c r="HO78" s="595"/>
      <c r="HP78" s="595"/>
      <c r="HQ78" s="595"/>
      <c r="HR78" s="595"/>
      <c r="HS78" s="595"/>
      <c r="HT78" s="595"/>
      <c r="HU78" s="595"/>
      <c r="HV78" s="595"/>
      <c r="HW78" s="595"/>
      <c r="HX78" s="595"/>
      <c r="HY78" s="595"/>
      <c r="HZ78" s="595"/>
      <c r="IA78" s="595"/>
      <c r="IB78" s="595"/>
      <c r="IC78" s="595"/>
      <c r="ID78" s="595"/>
      <c r="IE78" s="595"/>
      <c r="IF78" s="595"/>
      <c r="IG78" s="595"/>
      <c r="IH78" s="595"/>
      <c r="II78" s="595"/>
      <c r="IJ78" s="595"/>
      <c r="IK78" s="595"/>
      <c r="IL78" s="595"/>
      <c r="IM78" s="595"/>
      <c r="IN78" s="595"/>
      <c r="IO78" s="595"/>
      <c r="IP78" s="595"/>
      <c r="IQ78" s="595"/>
      <c r="IR78" s="595"/>
      <c r="IS78" s="595"/>
      <c r="IT78" s="595"/>
      <c r="IU78" s="595"/>
      <c r="IV78" s="595"/>
    </row>
    <row r="79" spans="1:256">
      <c r="A79" s="2"/>
      <c r="B79" s="1"/>
      <c r="C79" s="1"/>
      <c r="D79" s="1"/>
      <c r="E79" s="1"/>
      <c r="F79" s="1"/>
      <c r="G79" s="1"/>
      <c r="H79" s="1"/>
      <c r="I79" s="1"/>
      <c r="J79" s="1"/>
      <c r="K79" s="1"/>
      <c r="L79" s="595"/>
      <c r="M79" s="595"/>
      <c r="N79" s="595"/>
      <c r="O79" s="595"/>
      <c r="P79" s="595"/>
      <c r="Q79" s="595"/>
      <c r="R79" s="595"/>
      <c r="S79" s="595"/>
      <c r="T79" s="595"/>
      <c r="U79" s="595"/>
      <c r="V79" s="595"/>
      <c r="W79" s="595"/>
      <c r="X79" s="595"/>
      <c r="Y79" s="595"/>
      <c r="Z79" s="595"/>
      <c r="AA79" s="595"/>
      <c r="AB79" s="595"/>
      <c r="AC79" s="595"/>
      <c r="AD79" s="595"/>
      <c r="AE79" s="595"/>
      <c r="AF79" s="595"/>
      <c r="AG79" s="595"/>
      <c r="AH79" s="595"/>
      <c r="AI79" s="595"/>
      <c r="AJ79" s="595"/>
      <c r="AK79" s="595"/>
      <c r="AL79" s="595"/>
      <c r="AM79" s="595"/>
      <c r="AN79" s="595"/>
      <c r="AO79" s="595"/>
      <c r="AP79" s="595"/>
      <c r="AQ79" s="595"/>
      <c r="AR79" s="595"/>
      <c r="AS79" s="595"/>
      <c r="AT79" s="595"/>
      <c r="AU79" s="595"/>
      <c r="AV79" s="595"/>
      <c r="AW79" s="595"/>
      <c r="AX79" s="595"/>
      <c r="AY79" s="595"/>
      <c r="AZ79" s="595"/>
      <c r="BA79" s="595"/>
      <c r="BB79" s="595"/>
      <c r="BC79" s="595"/>
      <c r="BD79" s="595"/>
      <c r="BE79" s="595"/>
      <c r="BF79" s="595"/>
      <c r="BG79" s="595"/>
      <c r="BH79" s="595"/>
      <c r="BI79" s="595"/>
      <c r="BJ79" s="595"/>
      <c r="BK79" s="595"/>
      <c r="BL79" s="595"/>
      <c r="BM79" s="595"/>
      <c r="BN79" s="595"/>
      <c r="BO79" s="595"/>
      <c r="BP79" s="595"/>
      <c r="BQ79" s="595"/>
      <c r="BR79" s="595"/>
      <c r="BS79" s="595"/>
      <c r="BT79" s="595"/>
      <c r="BU79" s="595"/>
      <c r="BV79" s="595"/>
      <c r="BW79" s="595"/>
      <c r="BX79" s="595"/>
      <c r="BY79" s="595"/>
      <c r="BZ79" s="595"/>
      <c r="CA79" s="595"/>
      <c r="CB79" s="595"/>
      <c r="CC79" s="595"/>
      <c r="CD79" s="595"/>
      <c r="CE79" s="595"/>
      <c r="CF79" s="595"/>
      <c r="CG79" s="595"/>
      <c r="CH79" s="595"/>
      <c r="CI79" s="595"/>
      <c r="CJ79" s="595"/>
      <c r="CK79" s="595"/>
      <c r="CL79" s="595"/>
      <c r="CM79" s="595"/>
      <c r="CN79" s="595"/>
      <c r="CO79" s="595"/>
      <c r="CP79" s="595"/>
      <c r="CQ79" s="595"/>
      <c r="CR79" s="595"/>
      <c r="CS79" s="595"/>
      <c r="CT79" s="595"/>
      <c r="CU79" s="595"/>
      <c r="CV79" s="595"/>
      <c r="CW79" s="595"/>
      <c r="CX79" s="595"/>
      <c r="CY79" s="595"/>
      <c r="CZ79" s="595"/>
      <c r="DA79" s="595"/>
      <c r="DB79" s="595"/>
      <c r="DC79" s="595"/>
      <c r="DD79" s="595"/>
      <c r="DE79" s="595"/>
      <c r="DF79" s="595"/>
      <c r="DG79" s="595"/>
      <c r="DH79" s="595"/>
      <c r="DI79" s="595"/>
      <c r="DJ79" s="595"/>
      <c r="DK79" s="595"/>
      <c r="DL79" s="595"/>
      <c r="DM79" s="595"/>
      <c r="DN79" s="595"/>
      <c r="DO79" s="595"/>
      <c r="DP79" s="595"/>
      <c r="DQ79" s="595"/>
      <c r="DR79" s="595"/>
      <c r="DS79" s="595"/>
      <c r="DT79" s="595"/>
      <c r="DU79" s="595"/>
      <c r="DV79" s="595"/>
      <c r="DW79" s="595"/>
      <c r="DX79" s="595"/>
      <c r="DY79" s="595"/>
      <c r="DZ79" s="595"/>
      <c r="EA79" s="595"/>
      <c r="EB79" s="595"/>
      <c r="EC79" s="595"/>
      <c r="ED79" s="595"/>
      <c r="EE79" s="595"/>
      <c r="EF79" s="595"/>
      <c r="EG79" s="595"/>
      <c r="EH79" s="595"/>
      <c r="EI79" s="595"/>
      <c r="EJ79" s="595"/>
      <c r="EK79" s="595"/>
      <c r="EL79" s="595"/>
      <c r="EM79" s="595"/>
      <c r="EN79" s="595"/>
      <c r="EO79" s="595"/>
      <c r="EP79" s="595"/>
      <c r="EQ79" s="595"/>
      <c r="ER79" s="595"/>
      <c r="ES79" s="595"/>
      <c r="ET79" s="595"/>
      <c r="EU79" s="595"/>
      <c r="EV79" s="595"/>
      <c r="EW79" s="595"/>
      <c r="EX79" s="595"/>
      <c r="EY79" s="595"/>
      <c r="EZ79" s="595"/>
      <c r="FA79" s="595"/>
      <c r="FB79" s="595"/>
      <c r="FC79" s="595"/>
      <c r="FD79" s="595"/>
      <c r="FE79" s="595"/>
      <c r="FF79" s="595"/>
      <c r="FG79" s="595"/>
      <c r="FH79" s="595"/>
      <c r="FI79" s="595"/>
      <c r="FJ79" s="595"/>
      <c r="FK79" s="595"/>
      <c r="FL79" s="595"/>
      <c r="FM79" s="595"/>
      <c r="FN79" s="595"/>
      <c r="FO79" s="595"/>
      <c r="FP79" s="595"/>
      <c r="FQ79" s="595"/>
      <c r="FR79" s="595"/>
      <c r="FS79" s="595"/>
      <c r="FT79" s="595"/>
      <c r="FU79" s="595"/>
      <c r="FV79" s="595"/>
      <c r="FW79" s="595"/>
      <c r="FX79" s="595"/>
      <c r="FY79" s="595"/>
      <c r="FZ79" s="595"/>
      <c r="GA79" s="595"/>
      <c r="GB79" s="595"/>
      <c r="GC79" s="595"/>
      <c r="GD79" s="595"/>
      <c r="GE79" s="595"/>
      <c r="GF79" s="595"/>
      <c r="GG79" s="595"/>
      <c r="GH79" s="595"/>
      <c r="GI79" s="595"/>
      <c r="GJ79" s="595"/>
      <c r="GK79" s="595"/>
      <c r="GL79" s="595"/>
      <c r="GM79" s="595"/>
      <c r="GN79" s="595"/>
      <c r="GO79" s="595"/>
      <c r="GP79" s="595"/>
      <c r="GQ79" s="595"/>
      <c r="GR79" s="595"/>
      <c r="GS79" s="595"/>
      <c r="GT79" s="595"/>
      <c r="GU79" s="595"/>
      <c r="GV79" s="595"/>
      <c r="GW79" s="595"/>
      <c r="GX79" s="595"/>
      <c r="GY79" s="595"/>
      <c r="GZ79" s="595"/>
      <c r="HA79" s="595"/>
      <c r="HB79" s="595"/>
      <c r="HC79" s="595"/>
      <c r="HD79" s="595"/>
      <c r="HE79" s="595"/>
      <c r="HF79" s="595"/>
      <c r="HG79" s="595"/>
      <c r="HH79" s="595"/>
      <c r="HI79" s="595"/>
      <c r="HJ79" s="595"/>
      <c r="HK79" s="595"/>
      <c r="HL79" s="595"/>
      <c r="HM79" s="595"/>
      <c r="HN79" s="595"/>
      <c r="HO79" s="595"/>
      <c r="HP79" s="595"/>
      <c r="HQ79" s="595"/>
      <c r="HR79" s="595"/>
      <c r="HS79" s="595"/>
      <c r="HT79" s="595"/>
      <c r="HU79" s="595"/>
      <c r="HV79" s="595"/>
      <c r="HW79" s="595"/>
      <c r="HX79" s="595"/>
      <c r="HY79" s="595"/>
      <c r="HZ79" s="595"/>
      <c r="IA79" s="595"/>
      <c r="IB79" s="595"/>
      <c r="IC79" s="595"/>
      <c r="ID79" s="595"/>
      <c r="IE79" s="595"/>
      <c r="IF79" s="595"/>
      <c r="IG79" s="595"/>
      <c r="IH79" s="595"/>
      <c r="II79" s="595"/>
      <c r="IJ79" s="595"/>
      <c r="IK79" s="595"/>
      <c r="IL79" s="595"/>
      <c r="IM79" s="595"/>
      <c r="IN79" s="595"/>
      <c r="IO79" s="595"/>
      <c r="IP79" s="595"/>
      <c r="IQ79" s="595"/>
      <c r="IR79" s="595"/>
      <c r="IS79" s="595"/>
      <c r="IT79" s="595"/>
      <c r="IU79" s="595"/>
      <c r="IV79" s="595"/>
    </row>
    <row r="80" spans="1:256">
      <c r="A80" s="3"/>
      <c r="B80" s="1"/>
      <c r="C80" s="1"/>
      <c r="D80" s="1"/>
      <c r="E80" s="1"/>
      <c r="F80" s="1"/>
      <c r="G80" s="1"/>
      <c r="H80" s="1"/>
      <c r="I80" s="1"/>
      <c r="J80" s="1"/>
      <c r="K80" s="1"/>
      <c r="L80" s="595"/>
      <c r="M80" s="595"/>
      <c r="N80" s="595"/>
      <c r="O80" s="595"/>
      <c r="P80" s="595"/>
      <c r="Q80" s="595"/>
      <c r="R80" s="595"/>
      <c r="S80" s="595"/>
      <c r="T80" s="595"/>
      <c r="U80" s="595"/>
      <c r="V80" s="595"/>
      <c r="W80" s="595"/>
      <c r="X80" s="595"/>
      <c r="Y80" s="595"/>
      <c r="Z80" s="595"/>
      <c r="AA80" s="595"/>
      <c r="AB80" s="595"/>
      <c r="AC80" s="595"/>
      <c r="AD80" s="595"/>
      <c r="AE80" s="595"/>
      <c r="AF80" s="595"/>
      <c r="AG80" s="595"/>
      <c r="AH80" s="595"/>
      <c r="AI80" s="595"/>
      <c r="AJ80" s="595"/>
      <c r="AK80" s="595"/>
      <c r="AL80" s="595"/>
      <c r="AM80" s="595"/>
      <c r="AN80" s="595"/>
      <c r="AO80" s="595"/>
      <c r="AP80" s="595"/>
      <c r="AQ80" s="595"/>
      <c r="AR80" s="595"/>
      <c r="AS80" s="595"/>
      <c r="AT80" s="595"/>
      <c r="AU80" s="595"/>
      <c r="AV80" s="595"/>
      <c r="AW80" s="595"/>
      <c r="AX80" s="595"/>
      <c r="AY80" s="595"/>
      <c r="AZ80" s="595"/>
      <c r="BA80" s="595"/>
      <c r="BB80" s="595"/>
      <c r="BC80" s="595"/>
      <c r="BD80" s="595"/>
      <c r="BE80" s="595"/>
      <c r="BF80" s="595"/>
      <c r="BG80" s="595"/>
      <c r="BH80" s="595"/>
      <c r="BI80" s="595"/>
      <c r="BJ80" s="595"/>
      <c r="BK80" s="595"/>
      <c r="BL80" s="595"/>
      <c r="BM80" s="595"/>
      <c r="BN80" s="595"/>
      <c r="BO80" s="595"/>
      <c r="BP80" s="595"/>
      <c r="BQ80" s="595"/>
      <c r="BR80" s="595"/>
      <c r="BS80" s="595"/>
      <c r="BT80" s="595"/>
      <c r="BU80" s="595"/>
      <c r="BV80" s="595"/>
      <c r="BW80" s="595"/>
      <c r="BX80" s="595"/>
      <c r="BY80" s="595"/>
      <c r="BZ80" s="595"/>
      <c r="CA80" s="595"/>
      <c r="CB80" s="595"/>
      <c r="CC80" s="595"/>
      <c r="CD80" s="595"/>
      <c r="CE80" s="595"/>
      <c r="CF80" s="595"/>
      <c r="CG80" s="595"/>
      <c r="CH80" s="595"/>
      <c r="CI80" s="595"/>
      <c r="CJ80" s="595"/>
      <c r="CK80" s="595"/>
      <c r="CL80" s="595"/>
      <c r="CM80" s="595"/>
      <c r="CN80" s="595"/>
      <c r="CO80" s="595"/>
      <c r="CP80" s="595"/>
      <c r="CQ80" s="595"/>
      <c r="CR80" s="595"/>
      <c r="CS80" s="595"/>
      <c r="CT80" s="595"/>
      <c r="CU80" s="595"/>
      <c r="CV80" s="595"/>
      <c r="CW80" s="595"/>
      <c r="CX80" s="595"/>
      <c r="CY80" s="595"/>
      <c r="CZ80" s="595"/>
      <c r="DA80" s="595"/>
      <c r="DB80" s="595"/>
      <c r="DC80" s="595"/>
      <c r="DD80" s="595"/>
      <c r="DE80" s="595"/>
      <c r="DF80" s="595"/>
      <c r="DG80" s="595"/>
      <c r="DH80" s="595"/>
      <c r="DI80" s="595"/>
      <c r="DJ80" s="595"/>
      <c r="DK80" s="595"/>
      <c r="DL80" s="595"/>
      <c r="DM80" s="595"/>
      <c r="DN80" s="595"/>
      <c r="DO80" s="595"/>
      <c r="DP80" s="595"/>
      <c r="DQ80" s="595"/>
      <c r="DR80" s="595"/>
      <c r="DS80" s="595"/>
      <c r="DT80" s="595"/>
      <c r="DU80" s="595"/>
      <c r="DV80" s="595"/>
      <c r="DW80" s="595"/>
      <c r="DX80" s="595"/>
      <c r="DY80" s="595"/>
      <c r="DZ80" s="595"/>
      <c r="EA80" s="595"/>
      <c r="EB80" s="595"/>
      <c r="EC80" s="595"/>
      <c r="ED80" s="595"/>
      <c r="EE80" s="595"/>
      <c r="EF80" s="595"/>
      <c r="EG80" s="595"/>
      <c r="EH80" s="595"/>
      <c r="EI80" s="595"/>
      <c r="EJ80" s="595"/>
      <c r="EK80" s="595"/>
      <c r="EL80" s="595"/>
      <c r="EM80" s="595"/>
      <c r="EN80" s="595"/>
      <c r="EO80" s="595"/>
      <c r="EP80" s="595"/>
      <c r="EQ80" s="595"/>
      <c r="ER80" s="595"/>
      <c r="ES80" s="595"/>
      <c r="ET80" s="595"/>
      <c r="EU80" s="595"/>
      <c r="EV80" s="595"/>
      <c r="EW80" s="595"/>
      <c r="EX80" s="595"/>
      <c r="EY80" s="595"/>
      <c r="EZ80" s="595"/>
      <c r="FA80" s="595"/>
      <c r="FB80" s="595"/>
      <c r="FC80" s="595"/>
      <c r="FD80" s="595"/>
      <c r="FE80" s="595"/>
      <c r="FF80" s="595"/>
      <c r="FG80" s="595"/>
      <c r="FH80" s="595"/>
      <c r="FI80" s="595"/>
      <c r="FJ80" s="595"/>
      <c r="FK80" s="595"/>
      <c r="FL80" s="595"/>
      <c r="FM80" s="595"/>
      <c r="FN80" s="595"/>
      <c r="FO80" s="595"/>
      <c r="FP80" s="595"/>
      <c r="FQ80" s="595"/>
      <c r="FR80" s="595"/>
      <c r="FS80" s="595"/>
      <c r="FT80" s="595"/>
      <c r="FU80" s="595"/>
      <c r="FV80" s="595"/>
      <c r="FW80" s="595"/>
      <c r="FX80" s="595"/>
      <c r="FY80" s="595"/>
      <c r="FZ80" s="595"/>
      <c r="GA80" s="595"/>
      <c r="GB80" s="595"/>
      <c r="GC80" s="595"/>
      <c r="GD80" s="595"/>
      <c r="GE80" s="595"/>
      <c r="GF80" s="595"/>
      <c r="GG80" s="595"/>
      <c r="GH80" s="595"/>
      <c r="GI80" s="595"/>
      <c r="GJ80" s="595"/>
      <c r="GK80" s="595"/>
      <c r="GL80" s="595"/>
      <c r="GM80" s="595"/>
      <c r="GN80" s="595"/>
      <c r="GO80" s="595"/>
      <c r="GP80" s="595"/>
      <c r="GQ80" s="595"/>
      <c r="GR80" s="595"/>
      <c r="GS80" s="595"/>
      <c r="GT80" s="595"/>
      <c r="GU80" s="595"/>
      <c r="GV80" s="595"/>
      <c r="GW80" s="595"/>
      <c r="GX80" s="595"/>
      <c r="GY80" s="595"/>
      <c r="GZ80" s="595"/>
      <c r="HA80" s="595"/>
      <c r="HB80" s="595"/>
      <c r="HC80" s="595"/>
      <c r="HD80" s="595"/>
      <c r="HE80" s="595"/>
      <c r="HF80" s="595"/>
      <c r="HG80" s="595"/>
      <c r="HH80" s="595"/>
      <c r="HI80" s="595"/>
      <c r="HJ80" s="595"/>
      <c r="HK80" s="595"/>
      <c r="HL80" s="595"/>
      <c r="HM80" s="595"/>
      <c r="HN80" s="595"/>
      <c r="HO80" s="595"/>
      <c r="HP80" s="595"/>
      <c r="HQ80" s="595"/>
      <c r="HR80" s="595"/>
      <c r="HS80" s="595"/>
      <c r="HT80" s="595"/>
      <c r="HU80" s="595"/>
      <c r="HV80" s="595"/>
      <c r="HW80" s="595"/>
      <c r="HX80" s="595"/>
      <c r="HY80" s="595"/>
      <c r="HZ80" s="595"/>
      <c r="IA80" s="595"/>
      <c r="IB80" s="595"/>
      <c r="IC80" s="595"/>
      <c r="ID80" s="595"/>
      <c r="IE80" s="595"/>
      <c r="IF80" s="595"/>
      <c r="IG80" s="595"/>
      <c r="IH80" s="595"/>
      <c r="II80" s="595"/>
      <c r="IJ80" s="595"/>
      <c r="IK80" s="595"/>
      <c r="IL80" s="595"/>
      <c r="IM80" s="595"/>
      <c r="IN80" s="595"/>
      <c r="IO80" s="595"/>
      <c r="IP80" s="595"/>
      <c r="IQ80" s="595"/>
      <c r="IR80" s="595"/>
      <c r="IS80" s="595"/>
      <c r="IT80" s="595"/>
      <c r="IU80" s="595"/>
      <c r="IV80" s="595"/>
    </row>
    <row r="81" spans="1:11" s="595" customFormat="1">
      <c r="A81" s="1"/>
      <c r="B81" s="1"/>
      <c r="C81" s="1"/>
      <c r="D81" s="1"/>
      <c r="E81" s="1"/>
      <c r="F81" s="1"/>
      <c r="G81" s="1"/>
      <c r="H81" s="1"/>
      <c r="I81" s="1"/>
      <c r="J81" s="1"/>
      <c r="K81" s="1"/>
    </row>
    <row r="82" spans="1:11" s="595" customFormat="1">
      <c r="A82" s="1"/>
      <c r="B82" s="1"/>
      <c r="C82" s="1"/>
      <c r="D82" s="1"/>
      <c r="E82" s="1"/>
      <c r="F82" s="1"/>
      <c r="G82" s="1"/>
      <c r="H82" s="1"/>
      <c r="I82" s="1"/>
      <c r="J82" s="1"/>
      <c r="K82" s="1"/>
    </row>
    <row r="83" spans="1:11" s="595" customFormat="1">
      <c r="A83" s="1"/>
      <c r="B83" s="1"/>
      <c r="C83" s="1"/>
      <c r="D83" s="1"/>
      <c r="E83" s="1"/>
      <c r="F83" s="1"/>
      <c r="G83" s="1"/>
      <c r="H83" s="1"/>
      <c r="I83" s="1"/>
      <c r="J83" s="1"/>
      <c r="K83" s="1"/>
    </row>
    <row r="84" spans="1:11" s="595" customFormat="1">
      <c r="A84" s="1"/>
      <c r="B84" s="1"/>
      <c r="C84" s="1"/>
      <c r="D84" s="1"/>
      <c r="E84" s="1"/>
      <c r="F84" s="1"/>
      <c r="G84" s="1"/>
      <c r="H84" s="1"/>
      <c r="I84" s="1"/>
      <c r="J84" s="1"/>
      <c r="K84" s="1"/>
    </row>
    <row r="85" spans="1:11" s="595" customFormat="1">
      <c r="A85" s="1"/>
      <c r="B85" s="1"/>
      <c r="C85" s="1"/>
      <c r="D85" s="1"/>
      <c r="E85" s="1"/>
      <c r="F85" s="1"/>
      <c r="G85" s="1"/>
      <c r="H85" s="1"/>
      <c r="I85" s="1"/>
      <c r="J85" s="1"/>
      <c r="K85" s="1"/>
    </row>
    <row r="86" spans="1:11" s="595" customFormat="1">
      <c r="A86" s="1"/>
      <c r="B86" s="1"/>
      <c r="C86" s="1"/>
      <c r="D86" s="1"/>
      <c r="E86" s="1"/>
      <c r="F86" s="1"/>
      <c r="G86" s="1"/>
      <c r="H86" s="1"/>
      <c r="I86" s="1"/>
      <c r="J86" s="1"/>
      <c r="K86" s="1"/>
    </row>
    <row r="87" spans="1:11" s="595" customFormat="1">
      <c r="A87" s="1"/>
      <c r="B87" s="1"/>
      <c r="C87" s="1"/>
      <c r="D87" s="1"/>
      <c r="E87" s="1"/>
      <c r="F87" s="1"/>
      <c r="G87" s="1"/>
      <c r="H87" s="1"/>
      <c r="I87" s="1"/>
      <c r="J87" s="1"/>
      <c r="K87" s="1"/>
    </row>
    <row r="88" spans="1:11" s="595" customFormat="1">
      <c r="A88" s="1"/>
      <c r="B88" s="1"/>
      <c r="C88" s="1"/>
      <c r="D88" s="1"/>
      <c r="E88" s="1"/>
      <c r="F88" s="1"/>
      <c r="G88" s="1"/>
      <c r="H88" s="1"/>
      <c r="I88" s="1"/>
      <c r="J88" s="1"/>
      <c r="K88" s="1"/>
    </row>
    <row r="89" spans="1:11" s="595" customFormat="1">
      <c r="A89" s="1"/>
      <c r="B89" s="1"/>
      <c r="C89" s="1"/>
      <c r="D89" s="1"/>
      <c r="E89" s="1"/>
      <c r="F89" s="1"/>
      <c r="G89" s="1"/>
      <c r="H89" s="1"/>
      <c r="I89" s="1"/>
      <c r="J89" s="1"/>
      <c r="K89" s="1"/>
    </row>
    <row r="90" spans="1:11" s="595" customFormat="1">
      <c r="A90" s="1"/>
      <c r="B90" s="1"/>
      <c r="C90" s="1"/>
      <c r="D90" s="1"/>
      <c r="E90" s="1"/>
      <c r="F90" s="1"/>
      <c r="G90" s="1"/>
      <c r="H90" s="1"/>
      <c r="I90" s="1"/>
      <c r="J90" s="1"/>
      <c r="K90" s="1"/>
    </row>
    <row r="91" spans="1:11" s="595" customFormat="1">
      <c r="A91" s="1"/>
      <c r="B91" s="1"/>
      <c r="C91" s="1"/>
      <c r="D91" s="1"/>
      <c r="E91" s="1"/>
      <c r="F91" s="1"/>
      <c r="G91" s="1"/>
      <c r="H91" s="1"/>
      <c r="I91" s="1"/>
      <c r="J91" s="1"/>
      <c r="K91" s="1"/>
    </row>
    <row r="92" spans="1:11" s="595" customFormat="1">
      <c r="A92" s="1"/>
      <c r="B92" s="1"/>
      <c r="C92" s="1"/>
      <c r="D92" s="1"/>
      <c r="E92" s="1"/>
      <c r="F92" s="1"/>
      <c r="G92" s="1"/>
      <c r="H92" s="1"/>
      <c r="I92" s="1"/>
      <c r="J92" s="1"/>
      <c r="K92" s="1"/>
    </row>
    <row r="93" spans="1:11" s="595" customFormat="1">
      <c r="A93" s="1"/>
      <c r="B93" s="1"/>
      <c r="C93" s="1"/>
      <c r="D93" s="1"/>
      <c r="E93" s="1"/>
      <c r="F93" s="1"/>
      <c r="G93" s="1"/>
      <c r="H93" s="1"/>
      <c r="I93" s="1"/>
      <c r="J93" s="1"/>
      <c r="K93" s="1"/>
    </row>
    <row r="94" spans="1:11" s="595" customFormat="1">
      <c r="A94" s="1"/>
      <c r="B94" s="1"/>
      <c r="C94" s="1"/>
      <c r="D94" s="1"/>
      <c r="E94" s="1"/>
      <c r="F94" s="1"/>
      <c r="G94" s="1"/>
      <c r="H94" s="1"/>
      <c r="I94" s="1"/>
      <c r="J94" s="1"/>
      <c r="K94" s="1"/>
    </row>
    <row r="95" spans="1:11" s="595" customFormat="1">
      <c r="A95" s="1"/>
      <c r="B95" s="1"/>
      <c r="C95" s="1"/>
      <c r="D95" s="1"/>
      <c r="E95" s="1"/>
      <c r="F95" s="1"/>
      <c r="G95" s="1"/>
      <c r="H95" s="1"/>
      <c r="I95" s="1"/>
      <c r="J95" s="1"/>
      <c r="K95" s="1"/>
    </row>
    <row r="96" spans="1:11" s="595" customFormat="1">
      <c r="A96" s="1"/>
      <c r="B96" s="1"/>
      <c r="C96" s="1"/>
      <c r="D96" s="1"/>
      <c r="E96" s="1"/>
      <c r="F96" s="1"/>
      <c r="G96" s="1"/>
      <c r="H96" s="1"/>
      <c r="I96" s="1"/>
      <c r="J96" s="1"/>
      <c r="K96" s="1"/>
    </row>
    <row r="97" spans="1:11" s="595" customFormat="1">
      <c r="A97" s="1"/>
      <c r="B97" s="1"/>
      <c r="C97" s="1"/>
      <c r="D97" s="1"/>
      <c r="E97" s="1"/>
      <c r="F97" s="1"/>
      <c r="G97" s="1"/>
      <c r="H97" s="1"/>
      <c r="I97" s="1"/>
      <c r="J97" s="1"/>
      <c r="K97" s="1"/>
    </row>
    <row r="98" spans="1:11" s="595" customFormat="1">
      <c r="A98" s="1"/>
      <c r="B98" s="1"/>
      <c r="C98" s="1"/>
      <c r="D98" s="1"/>
      <c r="E98" s="1"/>
      <c r="F98" s="1"/>
      <c r="G98" s="1"/>
      <c r="H98" s="1"/>
      <c r="I98" s="1"/>
      <c r="J98" s="1"/>
      <c r="K98" s="1"/>
    </row>
    <row r="99" spans="1:11" s="595" customFormat="1">
      <c r="A99" s="1"/>
      <c r="B99" s="1"/>
      <c r="C99" s="1"/>
      <c r="D99" s="1"/>
      <c r="E99" s="1"/>
      <c r="F99" s="1"/>
      <c r="G99" s="1"/>
      <c r="H99" s="1"/>
      <c r="I99" s="1"/>
      <c r="J99" s="1"/>
      <c r="K99" s="1"/>
    </row>
    <row r="100" spans="1:11" s="595" customFormat="1">
      <c r="A100" s="1"/>
      <c r="B100" s="1"/>
      <c r="C100" s="1"/>
      <c r="D100" s="1"/>
      <c r="E100" s="1"/>
      <c r="F100" s="1"/>
      <c r="G100" s="1"/>
      <c r="H100" s="1"/>
      <c r="I100" s="1"/>
      <c r="J100" s="1"/>
      <c r="K100" s="1"/>
    </row>
    <row r="101" spans="1:11" s="595" customFormat="1">
      <c r="A101" s="1"/>
      <c r="B101" s="1"/>
      <c r="C101" s="1"/>
      <c r="D101" s="1"/>
      <c r="E101" s="1"/>
      <c r="F101" s="1"/>
      <c r="G101" s="1"/>
      <c r="H101" s="1"/>
      <c r="I101" s="1"/>
      <c r="J101" s="1"/>
      <c r="K101" s="1"/>
    </row>
    <row r="102" spans="1:11" s="595" customFormat="1">
      <c r="A102" s="1"/>
      <c r="B102" s="1"/>
      <c r="C102" s="1"/>
      <c r="D102" s="1"/>
      <c r="E102" s="1"/>
      <c r="F102" s="1"/>
      <c r="G102" s="1"/>
      <c r="H102" s="1"/>
      <c r="I102" s="1"/>
      <c r="J102" s="1"/>
      <c r="K102" s="1"/>
    </row>
    <row r="103" spans="1:11" s="595" customFormat="1">
      <c r="A103" s="1"/>
      <c r="B103" s="1"/>
      <c r="C103" s="1"/>
      <c r="D103" s="1"/>
      <c r="E103" s="1"/>
      <c r="F103" s="1"/>
      <c r="G103" s="1"/>
      <c r="H103" s="1"/>
      <c r="I103" s="1"/>
      <c r="J103" s="1"/>
      <c r="K103" s="1"/>
    </row>
    <row r="104" spans="1:11" s="595" customFormat="1">
      <c r="A104" s="1"/>
      <c r="B104" s="1"/>
      <c r="C104" s="1"/>
      <c r="D104" s="1"/>
      <c r="E104" s="1"/>
      <c r="F104" s="1"/>
      <c r="G104" s="1"/>
      <c r="H104" s="1"/>
      <c r="I104" s="1"/>
      <c r="J104" s="1"/>
      <c r="K104" s="1"/>
    </row>
    <row r="105" spans="1:11" s="595" customFormat="1">
      <c r="A105" s="1"/>
      <c r="B105" s="1"/>
      <c r="C105" s="1"/>
      <c r="D105" s="1"/>
      <c r="E105" s="1"/>
      <c r="F105" s="1"/>
      <c r="G105" s="1"/>
      <c r="H105" s="1"/>
      <c r="I105" s="1"/>
      <c r="J105" s="1"/>
      <c r="K105" s="1"/>
    </row>
    <row r="106" spans="1:11" s="595" customFormat="1">
      <c r="A106" s="1"/>
      <c r="B106" s="1"/>
      <c r="C106" s="1"/>
      <c r="D106" s="1"/>
      <c r="E106" s="1"/>
      <c r="F106" s="1"/>
      <c r="G106" s="1"/>
      <c r="H106" s="1"/>
      <c r="I106" s="1"/>
      <c r="J106" s="1"/>
      <c r="K106" s="1"/>
    </row>
    <row r="107" spans="1:11" s="595" customFormat="1">
      <c r="A107" s="1"/>
      <c r="B107" s="1"/>
      <c r="C107" s="1"/>
      <c r="D107" s="1"/>
      <c r="E107" s="1"/>
      <c r="F107" s="1"/>
      <c r="G107" s="1"/>
      <c r="H107" s="1"/>
      <c r="I107" s="1"/>
      <c r="J107" s="1"/>
      <c r="K107" s="1"/>
    </row>
    <row r="108" spans="1:11" s="595" customFormat="1">
      <c r="A108" s="1"/>
      <c r="B108" s="1"/>
      <c r="C108" s="1"/>
      <c r="D108" s="1"/>
      <c r="E108" s="1"/>
      <c r="F108" s="1"/>
      <c r="G108" s="1"/>
      <c r="H108" s="1"/>
      <c r="I108" s="1"/>
      <c r="J108" s="1"/>
      <c r="K108" s="1"/>
    </row>
    <row r="109" spans="1:11" s="595" customFormat="1">
      <c r="A109" s="1"/>
      <c r="B109" s="1"/>
      <c r="C109" s="1"/>
      <c r="D109" s="1"/>
      <c r="E109" s="1"/>
      <c r="F109" s="1"/>
      <c r="G109" s="1"/>
      <c r="H109" s="1"/>
      <c r="I109" s="1"/>
      <c r="J109" s="1"/>
      <c r="K109" s="1"/>
    </row>
    <row r="110" spans="1:11" s="595" customFormat="1">
      <c r="A110" s="1"/>
      <c r="B110" s="1"/>
      <c r="C110" s="1"/>
      <c r="D110" s="1"/>
      <c r="E110" s="1"/>
      <c r="F110" s="1"/>
      <c r="G110" s="1"/>
      <c r="H110" s="1"/>
      <c r="I110" s="1"/>
      <c r="J110" s="1"/>
      <c r="K110" s="1"/>
    </row>
    <row r="111" spans="1:11" s="595" customFormat="1">
      <c r="A111" s="1"/>
      <c r="B111" s="1"/>
      <c r="C111" s="1"/>
      <c r="D111" s="1"/>
      <c r="E111" s="1"/>
      <c r="F111" s="1"/>
      <c r="G111" s="1"/>
      <c r="H111" s="1"/>
      <c r="I111" s="1"/>
      <c r="J111" s="1"/>
      <c r="K111" s="1"/>
    </row>
    <row r="112" spans="1:11" s="595" customFormat="1">
      <c r="A112" s="1"/>
      <c r="B112" s="1"/>
      <c r="C112" s="1"/>
      <c r="D112" s="1"/>
      <c r="E112" s="1"/>
      <c r="F112" s="1"/>
      <c r="G112" s="1"/>
      <c r="H112" s="1"/>
      <c r="I112" s="1"/>
      <c r="J112" s="1"/>
      <c r="K112" s="1"/>
    </row>
    <row r="113" spans="1:11" s="595" customFormat="1">
      <c r="A113" s="1"/>
      <c r="B113" s="1"/>
      <c r="C113" s="1"/>
      <c r="D113" s="1"/>
      <c r="E113" s="1"/>
      <c r="F113" s="1"/>
      <c r="G113" s="1"/>
      <c r="H113" s="1"/>
      <c r="I113" s="1"/>
      <c r="J113" s="1"/>
      <c r="K113" s="1"/>
    </row>
    <row r="114" spans="1:11" s="595" customFormat="1">
      <c r="A114" s="1"/>
      <c r="B114" s="1"/>
      <c r="C114" s="1"/>
      <c r="D114" s="1"/>
      <c r="E114" s="1"/>
      <c r="F114" s="1"/>
      <c r="G114" s="1"/>
      <c r="H114" s="1"/>
      <c r="I114" s="1"/>
      <c r="J114" s="1"/>
      <c r="K114" s="1"/>
    </row>
    <row r="115" spans="1:11" s="595" customFormat="1">
      <c r="A115" s="1"/>
      <c r="B115" s="1"/>
      <c r="C115" s="1"/>
      <c r="D115" s="1"/>
      <c r="E115" s="1"/>
      <c r="F115" s="1"/>
      <c r="G115" s="1"/>
      <c r="H115" s="1"/>
      <c r="I115" s="1"/>
      <c r="J115" s="1"/>
      <c r="K115" s="1"/>
    </row>
    <row r="116" spans="1:11" s="595" customFormat="1">
      <c r="A116" s="1"/>
      <c r="B116" s="1"/>
      <c r="C116" s="1"/>
      <c r="D116" s="1"/>
      <c r="E116" s="1"/>
      <c r="F116" s="1"/>
      <c r="G116" s="1"/>
      <c r="H116" s="1"/>
      <c r="I116" s="1"/>
      <c r="J116" s="1"/>
      <c r="K116" s="1"/>
    </row>
    <row r="117" spans="1:11" s="595" customFormat="1">
      <c r="A117" s="1"/>
      <c r="B117" s="1"/>
      <c r="C117" s="1"/>
      <c r="D117" s="1"/>
      <c r="E117" s="1"/>
      <c r="F117" s="1"/>
      <c r="G117" s="1"/>
      <c r="H117" s="1"/>
      <c r="I117" s="1"/>
      <c r="J117" s="1"/>
      <c r="K117" s="1"/>
    </row>
    <row r="118" spans="1:11" s="595" customFormat="1">
      <c r="A118" s="1"/>
      <c r="B118" s="1"/>
      <c r="C118" s="1"/>
      <c r="D118" s="1"/>
      <c r="E118" s="1"/>
      <c r="F118" s="1"/>
      <c r="G118" s="1"/>
      <c r="H118" s="1"/>
      <c r="I118" s="1"/>
      <c r="J118" s="1"/>
      <c r="K118" s="1"/>
    </row>
    <row r="119" spans="1:11" s="595" customFormat="1">
      <c r="A119" s="1"/>
      <c r="B119" s="1"/>
      <c r="C119" s="1"/>
      <c r="D119" s="1"/>
      <c r="E119" s="1"/>
      <c r="F119" s="1"/>
      <c r="G119" s="1"/>
      <c r="H119" s="1"/>
      <c r="I119" s="1"/>
      <c r="J119" s="1"/>
      <c r="K119" s="1"/>
    </row>
    <row r="120" spans="1:11" s="595" customFormat="1">
      <c r="A120" s="1"/>
      <c r="B120" s="1"/>
      <c r="C120" s="1"/>
      <c r="D120" s="1"/>
      <c r="E120" s="1"/>
      <c r="F120" s="1"/>
      <c r="G120" s="1"/>
      <c r="H120" s="1"/>
      <c r="I120" s="1"/>
      <c r="J120" s="1"/>
      <c r="K120" s="1"/>
    </row>
    <row r="121" spans="1:11" s="595" customFormat="1">
      <c r="A121" s="1"/>
      <c r="B121" s="1"/>
      <c r="C121" s="1"/>
      <c r="D121" s="1"/>
      <c r="E121" s="1"/>
      <c r="F121" s="1"/>
      <c r="G121" s="1"/>
      <c r="H121" s="1"/>
      <c r="I121" s="1"/>
      <c r="J121" s="1"/>
      <c r="K121" s="1"/>
    </row>
    <row r="122" spans="1:11" s="595" customFormat="1">
      <c r="A122" s="1"/>
      <c r="B122" s="1"/>
      <c r="C122" s="1"/>
      <c r="D122" s="1"/>
      <c r="E122" s="1"/>
      <c r="F122" s="1"/>
      <c r="G122" s="1"/>
      <c r="H122" s="1"/>
      <c r="I122" s="1"/>
      <c r="J122" s="1"/>
      <c r="K122" s="1"/>
    </row>
    <row r="123" spans="1:11" s="595" customFormat="1">
      <c r="A123" s="1"/>
      <c r="B123" s="1"/>
      <c r="C123" s="1"/>
      <c r="D123" s="1"/>
      <c r="E123" s="1"/>
      <c r="F123" s="1"/>
      <c r="G123" s="1"/>
      <c r="H123" s="1"/>
      <c r="I123" s="1"/>
      <c r="J123" s="1"/>
      <c r="K123" s="1"/>
    </row>
    <row r="124" spans="1:11" s="595" customFormat="1">
      <c r="A124" s="1"/>
      <c r="B124" s="1"/>
      <c r="C124" s="1"/>
      <c r="D124" s="1"/>
      <c r="E124" s="1"/>
      <c r="F124" s="1"/>
      <c r="G124" s="1"/>
      <c r="H124" s="1"/>
      <c r="I124" s="1"/>
      <c r="J124" s="1"/>
      <c r="K124" s="1"/>
    </row>
    <row r="125" spans="1:11" s="595" customFormat="1">
      <c r="A125" s="1"/>
      <c r="B125" s="1"/>
      <c r="C125" s="1"/>
      <c r="D125" s="1"/>
      <c r="E125" s="1"/>
      <c r="F125" s="1"/>
      <c r="G125" s="1"/>
      <c r="H125" s="1"/>
      <c r="I125" s="1"/>
      <c r="J125" s="1"/>
      <c r="K125" s="1"/>
    </row>
  </sheetData>
  <phoneticPr fontId="0" type="noConversion"/>
  <pageMargins left="0.78740157480314965" right="0.51181102362204722" top="0.51181102362204722" bottom="0.51181102362204722" header="0" footer="0"/>
  <pageSetup scale="95" orientation="portrait" r:id="rId1"/>
  <headerFooter alignWithMargins="0"/>
  <ignoredErrors>
    <ignoredError sqref="A67:D68 B69:D69 A3"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9"/>
  <sheetViews>
    <sheetView showGridLines="0" zoomScale="130" zoomScaleNormal="130" zoomScaleSheetLayoutView="50" workbookViewId="0">
      <pane xSplit="2" ySplit="7" topLeftCell="C8" activePane="bottomRight" state="frozen"/>
      <selection pane="topRight"/>
      <selection pane="bottomLeft"/>
      <selection pane="bottomRight"/>
    </sheetView>
  </sheetViews>
  <sheetFormatPr defaultColWidth="11.53515625" defaultRowHeight="15.5"/>
  <cols>
    <col min="1" max="4" width="7.765625" style="7" customWidth="1"/>
    <col min="5" max="5" width="4.765625" style="7" customWidth="1"/>
    <col min="6" max="7" width="7.765625" style="7" customWidth="1"/>
    <col min="8" max="8" width="4.765625" style="7" customWidth="1"/>
    <col min="9" max="10" width="7.765625" style="7" customWidth="1"/>
    <col min="11" max="11" width="4.765625" style="7" customWidth="1"/>
    <col min="12" max="16384" width="11.53515625" style="7"/>
  </cols>
  <sheetData>
    <row r="1" spans="1:11" ht="16.149999999999999" customHeight="1">
      <c r="A1" s="332" t="s">
        <v>68</v>
      </c>
      <c r="B1" s="333"/>
      <c r="C1" s="333"/>
      <c r="D1" s="333"/>
      <c r="E1" s="333"/>
      <c r="F1" s="333"/>
      <c r="G1" s="333"/>
      <c r="H1" s="333"/>
      <c r="I1" s="333"/>
      <c r="J1" s="333"/>
      <c r="K1" s="334"/>
    </row>
    <row r="2" spans="1:11" ht="16.149999999999999" customHeight="1">
      <c r="A2" s="335" t="s">
        <v>65</v>
      </c>
      <c r="B2" s="336"/>
      <c r="C2" s="336"/>
      <c r="D2" s="336"/>
      <c r="E2" s="336"/>
      <c r="F2" s="336"/>
      <c r="G2" s="336"/>
      <c r="H2" s="336"/>
      <c r="I2" s="336"/>
      <c r="J2" s="336"/>
      <c r="K2" s="337"/>
    </row>
    <row r="3" spans="1:11" ht="16.149999999999999" customHeight="1">
      <c r="A3" s="387"/>
      <c r="B3" s="388"/>
      <c r="C3" s="388"/>
      <c r="D3" s="388"/>
      <c r="E3" s="388"/>
      <c r="F3" s="388"/>
      <c r="G3" s="388"/>
      <c r="H3" s="388"/>
      <c r="I3" s="388"/>
      <c r="J3" s="388"/>
      <c r="K3" s="389"/>
    </row>
    <row r="4" spans="1:11" ht="16.149999999999999" customHeight="1" thickBot="1">
      <c r="A4" s="338" t="str">
        <f>Titles!A5</f>
        <v>janvier - septembre 2025 - 2026</v>
      </c>
      <c r="B4" s="339"/>
      <c r="C4" s="339"/>
      <c r="D4" s="339"/>
      <c r="E4" s="339"/>
      <c r="F4" s="339"/>
      <c r="G4" s="339"/>
      <c r="H4" s="339"/>
      <c r="I4" s="339"/>
      <c r="J4" s="339"/>
      <c r="K4" s="340"/>
    </row>
    <row r="5" spans="1:11" ht="11.15" customHeight="1">
      <c r="A5" s="554" t="s">
        <v>0</v>
      </c>
      <c r="B5" s="46"/>
      <c r="C5" s="379" t="s">
        <v>38</v>
      </c>
      <c r="D5" s="380"/>
      <c r="E5" s="381"/>
      <c r="F5" s="379" t="s">
        <v>37</v>
      </c>
      <c r="G5" s="380"/>
      <c r="H5" s="381"/>
      <c r="I5" s="442" t="s">
        <v>33</v>
      </c>
      <c r="J5" s="441"/>
      <c r="K5" s="443"/>
    </row>
    <row r="6" spans="1:11" ht="11.15" customHeight="1">
      <c r="B6" s="47"/>
      <c r="C6" s="379"/>
      <c r="D6" s="380"/>
      <c r="E6" s="381"/>
      <c r="F6" s="379"/>
      <c r="G6" s="380"/>
      <c r="H6" s="381"/>
      <c r="I6" s="390"/>
      <c r="J6" s="391"/>
      <c r="K6" s="392"/>
    </row>
    <row r="7" spans="1:11" ht="12" customHeight="1">
      <c r="B7" s="48"/>
      <c r="C7" s="9">
        <f>Titles!A22</f>
        <v>2025</v>
      </c>
      <c r="D7" s="543">
        <f>Titles!A23</f>
        <v>2026</v>
      </c>
      <c r="E7" s="49" t="s">
        <v>36</v>
      </c>
      <c r="F7" s="9">
        <f>Titles!A22</f>
        <v>2025</v>
      </c>
      <c r="G7" s="543">
        <f>Titles!A23</f>
        <v>2026</v>
      </c>
      <c r="H7" s="10" t="s">
        <v>36</v>
      </c>
      <c r="I7" s="50">
        <f>Titles!A22</f>
        <v>2025</v>
      </c>
      <c r="J7" s="9">
        <f>Titles!A23</f>
        <v>2026</v>
      </c>
      <c r="K7" s="11" t="s">
        <v>36</v>
      </c>
    </row>
    <row r="8" spans="1:11" ht="11.9" customHeight="1">
      <c r="A8" s="555" t="s">
        <v>160</v>
      </c>
      <c r="B8" s="14"/>
      <c r="C8" s="15">
        <v>510</v>
      </c>
      <c r="D8" s="15">
        <v>515</v>
      </c>
      <c r="E8" s="15">
        <f>IF(C8=D8,"-",IF((C8=0),"##",IF(ABS((D8/C8-1)*100)&gt;=200,"##",(D8/C8-1)*100)))</f>
        <v>0.98039215686274161</v>
      </c>
      <c r="F8" s="15">
        <v>280</v>
      </c>
      <c r="G8" s="229">
        <v>508</v>
      </c>
      <c r="H8" s="15">
        <f>IF(F8=G8,"-",IF((F8=0),"##",IF(ABS((G8/F8-1)*100)&gt;=200,"##",(G8/F8-1)*100)))</f>
        <v>81.428571428571431</v>
      </c>
      <c r="I8" s="15">
        <f>C8+F8</f>
        <v>790</v>
      </c>
      <c r="J8" s="17">
        <f>D8+G8</f>
        <v>1023</v>
      </c>
      <c r="K8" s="18">
        <f>IF(I8=J8,"-",IF((I8=0),"##",IF(ABS((J8/I8-1)*100)&gt;=200,"##",(J8/I8-1)*100)))</f>
        <v>29.49367088607595</v>
      </c>
    </row>
    <row r="9" spans="1:11" ht="11.9" customHeight="1">
      <c r="A9" s="155" t="s">
        <v>159</v>
      </c>
      <c r="B9" s="20"/>
      <c r="C9" s="21">
        <v>242</v>
      </c>
      <c r="D9" s="21">
        <v>199</v>
      </c>
      <c r="E9" s="21">
        <f t="shared" ref="E9:E19" si="0">IF(C9=D9,"-",IF((C9=0),"##",IF(ABS((D9/C9-1)*100)&gt;=200,"##",(D9/C9-1)*100)))</f>
        <v>-17.76859504132231</v>
      </c>
      <c r="F9" s="21">
        <v>840</v>
      </c>
      <c r="G9" s="311">
        <v>956</v>
      </c>
      <c r="H9" s="21">
        <f t="shared" ref="H9:H19" si="1">IF(F9=G9,"-",IF((F9=0),"##",IF(ABS((G9/F9-1)*100)&gt;=200,"##",(G9/F9-1)*100)))</f>
        <v>13.809523809523805</v>
      </c>
      <c r="I9" s="65">
        <f t="shared" ref="I9:J20" si="2">C9+F9</f>
        <v>1082</v>
      </c>
      <c r="J9" s="21">
        <f t="shared" si="2"/>
        <v>1155</v>
      </c>
      <c r="K9" s="18">
        <f t="shared" ref="K9:K19" si="3">IF(I9=J9,"-",IF((I9=0),"##",IF(ABS((J9/I9-1)*100)&gt;=200,"##",(J9/I9-1)*100)))</f>
        <v>6.7467652495379005</v>
      </c>
    </row>
    <row r="10" spans="1:11" ht="11.9" customHeight="1">
      <c r="A10" s="155" t="s">
        <v>158</v>
      </c>
      <c r="B10" s="20"/>
      <c r="C10" s="21">
        <v>1220</v>
      </c>
      <c r="D10" s="21">
        <v>939</v>
      </c>
      <c r="E10" s="21">
        <f t="shared" si="0"/>
        <v>-23.032786885245905</v>
      </c>
      <c r="F10" s="21">
        <v>5326</v>
      </c>
      <c r="G10" s="311">
        <v>3632</v>
      </c>
      <c r="H10" s="21">
        <f t="shared" si="1"/>
        <v>-31.806233571160348</v>
      </c>
      <c r="I10" s="65">
        <f t="shared" si="2"/>
        <v>6546</v>
      </c>
      <c r="J10" s="21">
        <f t="shared" si="2"/>
        <v>4571</v>
      </c>
      <c r="K10" s="18">
        <f t="shared" si="3"/>
        <v>-30.171096853040027</v>
      </c>
    </row>
    <row r="11" spans="1:11" ht="11.9" customHeight="1">
      <c r="A11" s="155" t="s">
        <v>157</v>
      </c>
      <c r="B11" s="20"/>
      <c r="C11" s="21">
        <v>701</v>
      </c>
      <c r="D11" s="21">
        <v>663</v>
      </c>
      <c r="E11" s="21">
        <f t="shared" si="0"/>
        <v>-5.4208273894436498</v>
      </c>
      <c r="F11" s="21">
        <v>3196</v>
      </c>
      <c r="G11" s="311">
        <v>3492</v>
      </c>
      <c r="H11" s="21">
        <f t="shared" si="1"/>
        <v>9.2615769712140139</v>
      </c>
      <c r="I11" s="65">
        <f t="shared" si="2"/>
        <v>3897</v>
      </c>
      <c r="J11" s="21">
        <f t="shared" si="2"/>
        <v>4155</v>
      </c>
      <c r="K11" s="18">
        <f t="shared" si="3"/>
        <v>6.6204772902232589</v>
      </c>
    </row>
    <row r="12" spans="1:11" ht="11.9" customHeight="1">
      <c r="A12" s="155" t="s">
        <v>34</v>
      </c>
      <c r="B12" s="20"/>
      <c r="C12" s="21">
        <f>SUM(C8:C11)</f>
        <v>2673</v>
      </c>
      <c r="D12" s="21">
        <f>SUM(D8:D11)</f>
        <v>2316</v>
      </c>
      <c r="E12" s="21">
        <f t="shared" si="0"/>
        <v>-13.355780022446684</v>
      </c>
      <c r="F12" s="21">
        <f>SUM(F8:F11)</f>
        <v>9642</v>
      </c>
      <c r="G12" s="311">
        <f>SUM(G8:G11)</f>
        <v>8588</v>
      </c>
      <c r="H12" s="21">
        <f t="shared" si="1"/>
        <v>-10.931342045218839</v>
      </c>
      <c r="I12" s="21">
        <f t="shared" si="2"/>
        <v>12315</v>
      </c>
      <c r="J12" s="21">
        <f t="shared" si="2"/>
        <v>10904</v>
      </c>
      <c r="K12" s="18">
        <f t="shared" si="3"/>
        <v>-11.457572066585463</v>
      </c>
    </row>
    <row r="13" spans="1:11" ht="11.9" customHeight="1">
      <c r="A13" s="155" t="s">
        <v>161</v>
      </c>
      <c r="B13" s="20"/>
      <c r="C13" s="21">
        <v>3477</v>
      </c>
      <c r="D13" s="21">
        <v>3767</v>
      </c>
      <c r="E13" s="21">
        <f t="shared" si="0"/>
        <v>8.3405234397469172</v>
      </c>
      <c r="F13" s="21">
        <v>34305</v>
      </c>
      <c r="G13" s="311">
        <v>35304</v>
      </c>
      <c r="H13" s="21">
        <f t="shared" si="1"/>
        <v>2.912111937035422</v>
      </c>
      <c r="I13" s="65">
        <f t="shared" si="2"/>
        <v>37782</v>
      </c>
      <c r="J13" s="21">
        <f t="shared" si="2"/>
        <v>39071</v>
      </c>
      <c r="K13" s="18">
        <f t="shared" si="3"/>
        <v>3.4116775183949954</v>
      </c>
    </row>
    <row r="14" spans="1:11" ht="11.9" customHeight="1">
      <c r="A14" s="155" t="s">
        <v>66</v>
      </c>
      <c r="B14" s="20"/>
      <c r="C14" s="21">
        <v>7195</v>
      </c>
      <c r="D14" s="21">
        <v>7280</v>
      </c>
      <c r="E14" s="21">
        <f t="shared" si="0"/>
        <v>1.1813759555246772</v>
      </c>
      <c r="F14" s="21">
        <v>38916</v>
      </c>
      <c r="G14" s="311">
        <v>36714</v>
      </c>
      <c r="H14" s="21">
        <f t="shared" si="1"/>
        <v>-5.6583410422448299</v>
      </c>
      <c r="I14" s="65">
        <f t="shared" si="2"/>
        <v>46111</v>
      </c>
      <c r="J14" s="21">
        <f t="shared" si="2"/>
        <v>43994</v>
      </c>
      <c r="K14" s="18">
        <f t="shared" si="3"/>
        <v>-4.5910954002298832</v>
      </c>
    </row>
    <row r="15" spans="1:11" ht="11.9" customHeight="1">
      <c r="A15" s="155" t="s">
        <v>156</v>
      </c>
      <c r="B15" s="20"/>
      <c r="C15" s="21">
        <v>1711</v>
      </c>
      <c r="D15" s="21">
        <v>1651</v>
      </c>
      <c r="E15" s="21">
        <f t="shared" si="0"/>
        <v>-3.5067212156633554</v>
      </c>
      <c r="F15" s="21">
        <v>3506</v>
      </c>
      <c r="G15" s="311">
        <v>4420</v>
      </c>
      <c r="H15" s="21">
        <f t="shared" si="1"/>
        <v>26.069594980034228</v>
      </c>
      <c r="I15" s="65">
        <f t="shared" si="2"/>
        <v>5217</v>
      </c>
      <c r="J15" s="21">
        <f t="shared" si="2"/>
        <v>6071</v>
      </c>
      <c r="K15" s="18">
        <f t="shared" si="3"/>
        <v>16.369561050412116</v>
      </c>
    </row>
    <row r="16" spans="1:11" ht="11.9" customHeight="1">
      <c r="A16" s="155" t="s">
        <v>153</v>
      </c>
      <c r="B16" s="20"/>
      <c r="C16" s="21">
        <v>1266</v>
      </c>
      <c r="D16" s="21">
        <v>1326</v>
      </c>
      <c r="E16" s="21">
        <f t="shared" si="0"/>
        <v>4.7393364928909998</v>
      </c>
      <c r="F16" s="21">
        <v>3042</v>
      </c>
      <c r="G16" s="311">
        <v>3047</v>
      </c>
      <c r="H16" s="21">
        <f t="shared" si="1"/>
        <v>0.16436554898093814</v>
      </c>
      <c r="I16" s="65">
        <f t="shared" si="2"/>
        <v>4308</v>
      </c>
      <c r="J16" s="21">
        <f t="shared" si="2"/>
        <v>4373</v>
      </c>
      <c r="K16" s="18">
        <f t="shared" si="3"/>
        <v>1.5088207985143987</v>
      </c>
    </row>
    <row r="17" spans="1:11" ht="11.9" customHeight="1">
      <c r="A17" s="155" t="s">
        <v>155</v>
      </c>
      <c r="B17" s="20"/>
      <c r="C17" s="21">
        <v>11911</v>
      </c>
      <c r="D17" s="21">
        <v>10252</v>
      </c>
      <c r="E17" s="21">
        <f t="shared" si="0"/>
        <v>-13.92830156997733</v>
      </c>
      <c r="F17" s="21">
        <v>28803</v>
      </c>
      <c r="G17" s="311">
        <v>25308</v>
      </c>
      <c r="H17" s="21">
        <f t="shared" si="1"/>
        <v>-12.134152692427868</v>
      </c>
      <c r="I17" s="65">
        <f t="shared" si="2"/>
        <v>40714</v>
      </c>
      <c r="J17" s="21">
        <f t="shared" si="2"/>
        <v>35560</v>
      </c>
      <c r="K17" s="18">
        <f t="shared" si="3"/>
        <v>-12.659036203762831</v>
      </c>
    </row>
    <row r="18" spans="1:11" ht="11.9" customHeight="1">
      <c r="A18" s="155" t="s">
        <v>1</v>
      </c>
      <c r="B18" s="20"/>
      <c r="C18" s="21">
        <f>SUM(C15:C17)</f>
        <v>14888</v>
      </c>
      <c r="D18" s="21">
        <f>SUM(D15:D17)</f>
        <v>13229</v>
      </c>
      <c r="E18" s="21">
        <f t="shared" si="0"/>
        <v>-11.14320257925846</v>
      </c>
      <c r="F18" s="21">
        <f>SUM(F15:F17)</f>
        <v>35351</v>
      </c>
      <c r="G18" s="311">
        <f>SUM(G15:G17)</f>
        <v>32775</v>
      </c>
      <c r="H18" s="21">
        <f t="shared" si="1"/>
        <v>-7.2869225764476298</v>
      </c>
      <c r="I18" s="65">
        <f t="shared" si="2"/>
        <v>50239</v>
      </c>
      <c r="J18" s="21">
        <f t="shared" si="2"/>
        <v>46004</v>
      </c>
      <c r="K18" s="18">
        <f t="shared" si="3"/>
        <v>-8.4297060052946904</v>
      </c>
    </row>
    <row r="19" spans="1:11" ht="11.9" customHeight="1">
      <c r="A19" s="556" t="s">
        <v>35</v>
      </c>
      <c r="B19" s="26"/>
      <c r="C19" s="27">
        <v>2999</v>
      </c>
      <c r="D19" s="27">
        <v>2722</v>
      </c>
      <c r="E19" s="27">
        <f t="shared" si="0"/>
        <v>-9.2364121373791246</v>
      </c>
      <c r="F19" s="27">
        <v>28587</v>
      </c>
      <c r="G19" s="578">
        <v>28269</v>
      </c>
      <c r="H19" s="27">
        <f t="shared" si="1"/>
        <v>-1.1123937454087574</v>
      </c>
      <c r="I19" s="51">
        <f t="shared" si="2"/>
        <v>31586</v>
      </c>
      <c r="J19" s="27">
        <f t="shared" si="2"/>
        <v>30991</v>
      </c>
      <c r="K19" s="18">
        <f t="shared" si="3"/>
        <v>-1.8837459634015064</v>
      </c>
    </row>
    <row r="20" spans="1:11" ht="13.5" customHeight="1">
      <c r="A20" s="557" t="s">
        <v>2</v>
      </c>
      <c r="B20" s="34"/>
      <c r="C20" s="33">
        <f>SUM(C12:C14,C18:C19)</f>
        <v>31232</v>
      </c>
      <c r="D20" s="33">
        <f>SUM(D12:D14,D18:D19)</f>
        <v>29314</v>
      </c>
      <c r="E20" s="33">
        <f>IF(C20=D20,"-",IF((C20=0),"##",IF(ABS((D20/C20-1)*100)&gt;=200,"##",(D20/C20-1)*100)))</f>
        <v>-6.1411372950819665</v>
      </c>
      <c r="F20" s="33">
        <f>SUM(F12:F14,F18:F19)</f>
        <v>146801</v>
      </c>
      <c r="G20" s="579">
        <f>SUM(G12:G14,G18:G19)</f>
        <v>141650</v>
      </c>
      <c r="H20" s="33">
        <f>IF(F20=G20,"-",IF((F20=0),"##",IF(ABS((G20/F20-1)*100)&gt;=200,"##",(G20/F20-1)*100)))</f>
        <v>-3.5088316837078803</v>
      </c>
      <c r="I20" s="52">
        <f t="shared" si="2"/>
        <v>178033</v>
      </c>
      <c r="J20" s="33">
        <f t="shared" si="2"/>
        <v>170964</v>
      </c>
      <c r="K20" s="11">
        <f>IF(I20=J20,"-",IF((I20=0),"##",IF(ABS((J20/I20-1)*100)&gt;=200,"##",(J20/I20-1)*100)))</f>
        <v>-3.9706121898749114</v>
      </c>
    </row>
    <row r="21" spans="1:11" ht="12" customHeight="1">
      <c r="A21" s="558" t="s">
        <v>67</v>
      </c>
      <c r="B21" s="53"/>
      <c r="C21" s="54"/>
      <c r="D21" s="55"/>
      <c r="E21" s="56"/>
      <c r="F21" s="55"/>
      <c r="G21" s="580"/>
      <c r="H21" s="56"/>
      <c r="I21" s="581"/>
      <c r="J21" s="55"/>
      <c r="K21" s="30"/>
    </row>
    <row r="22" spans="1:11" ht="12" customHeight="1">
      <c r="A22" s="559"/>
      <c r="B22" s="57"/>
      <c r="C22" s="58"/>
      <c r="D22" s="58"/>
      <c r="E22" s="59"/>
      <c r="F22" s="58"/>
      <c r="G22" s="582"/>
      <c r="H22" s="59"/>
      <c r="I22" s="60"/>
      <c r="J22" s="58"/>
      <c r="K22" s="61"/>
    </row>
    <row r="23" spans="1:11" ht="11.9" customHeight="1">
      <c r="A23" s="555" t="s">
        <v>53</v>
      </c>
      <c r="B23" s="17"/>
      <c r="C23" s="35">
        <v>127</v>
      </c>
      <c r="D23" s="35">
        <v>86</v>
      </c>
      <c r="E23" s="35">
        <f>IF(C23=D23,"-",IF((C23=0),"##",IF(ABS((D23/C23-1)*100)&gt;=200,"##",(D23/C23-1)*100)))</f>
        <v>-32.283464566929133</v>
      </c>
      <c r="F23" s="15">
        <v>1685</v>
      </c>
      <c r="G23" s="583">
        <v>830</v>
      </c>
      <c r="H23" s="35">
        <f>IF(F23=G23,"-",IF((F23=0),"##",IF(ABS((G23/F23-1)*100)&gt;=200,"##",(G23/F23-1)*100)))</f>
        <v>-50.741839762611271</v>
      </c>
      <c r="I23" s="64">
        <f t="shared" ref="I23:J66" si="4">C23+F23</f>
        <v>1812</v>
      </c>
      <c r="J23" s="15">
        <f t="shared" si="4"/>
        <v>916</v>
      </c>
      <c r="K23" s="18">
        <f>IF(I23=J23,"-",IF((I23=0),"##",IF(ABS((J23/I23-1)*100)&gt;=200,"##",(J23/I23-1)*100)))</f>
        <v>-49.448123620309048</v>
      </c>
    </row>
    <row r="24" spans="1:11" ht="11.9" customHeight="1">
      <c r="A24" s="155" t="s">
        <v>3</v>
      </c>
      <c r="B24" s="23"/>
      <c r="C24" s="36">
        <v>129</v>
      </c>
      <c r="D24" s="36">
        <v>178</v>
      </c>
      <c r="E24" s="36">
        <f t="shared" ref="E24:E66" si="5">IF(C24=D24,"-",IF((C24=0),"##",IF(ABS((D24/C24-1)*100)&gt;=200,"##",(D24/C24-1)*100)))</f>
        <v>37.984496124031011</v>
      </c>
      <c r="F24" s="21">
        <v>499</v>
      </c>
      <c r="G24" s="311">
        <v>513</v>
      </c>
      <c r="H24" s="36">
        <f t="shared" ref="H24:H66" si="6">IF(F24=G24,"-",IF((F24=0),"##",IF(ABS((G24/F24-1)*100)&gt;=200,"##",(G24/F24-1)*100)))</f>
        <v>2.8056112224448926</v>
      </c>
      <c r="I24" s="65">
        <f t="shared" si="4"/>
        <v>628</v>
      </c>
      <c r="J24" s="21">
        <f t="shared" si="4"/>
        <v>691</v>
      </c>
      <c r="K24" s="18">
        <f t="shared" ref="K24:K66" si="7">IF(I24=J24,"-",IF((I24=0),"##",IF(ABS((J24/I24-1)*100)&gt;=200,"##",(J24/I24-1)*100)))</f>
        <v>10.031847133757953</v>
      </c>
    </row>
    <row r="25" spans="1:11" ht="11.9" customHeight="1">
      <c r="A25" s="155" t="s">
        <v>170</v>
      </c>
      <c r="B25" s="23"/>
      <c r="C25" s="36">
        <v>118</v>
      </c>
      <c r="D25" s="36">
        <v>114</v>
      </c>
      <c r="E25" s="36">
        <f t="shared" si="5"/>
        <v>-3.3898305084745783</v>
      </c>
      <c r="F25" s="36">
        <v>350</v>
      </c>
      <c r="G25" s="311">
        <v>90</v>
      </c>
      <c r="H25" s="36">
        <f t="shared" si="6"/>
        <v>-74.285714285714292</v>
      </c>
      <c r="I25" s="36">
        <f t="shared" si="4"/>
        <v>468</v>
      </c>
      <c r="J25" s="21">
        <f t="shared" si="4"/>
        <v>204</v>
      </c>
      <c r="K25" s="18">
        <f t="shared" si="7"/>
        <v>-56.410256410256409</v>
      </c>
    </row>
    <row r="26" spans="1:11" ht="11.9" customHeight="1">
      <c r="A26" s="155" t="s">
        <v>4</v>
      </c>
      <c r="B26" s="23"/>
      <c r="C26" s="36">
        <v>222</v>
      </c>
      <c r="D26" s="36">
        <v>166</v>
      </c>
      <c r="E26" s="36">
        <f t="shared" si="5"/>
        <v>-25.225225225225223</v>
      </c>
      <c r="F26" s="21">
        <v>1298</v>
      </c>
      <c r="G26" s="311">
        <v>638</v>
      </c>
      <c r="H26" s="36">
        <f t="shared" si="6"/>
        <v>-50.847457627118644</v>
      </c>
      <c r="I26" s="65">
        <f t="shared" si="4"/>
        <v>1520</v>
      </c>
      <c r="J26" s="21">
        <f t="shared" si="4"/>
        <v>804</v>
      </c>
      <c r="K26" s="18">
        <f t="shared" si="7"/>
        <v>-47.10526315789474</v>
      </c>
    </row>
    <row r="27" spans="1:11" ht="11.9" customHeight="1">
      <c r="A27" s="155" t="s">
        <v>5</v>
      </c>
      <c r="B27" s="23"/>
      <c r="C27" s="36">
        <v>5231</v>
      </c>
      <c r="D27" s="36">
        <v>4365</v>
      </c>
      <c r="E27" s="36">
        <f t="shared" si="5"/>
        <v>-16.555151978589176</v>
      </c>
      <c r="F27" s="21">
        <v>15662</v>
      </c>
      <c r="G27" s="311">
        <v>13247</v>
      </c>
      <c r="H27" s="36">
        <f t="shared" si="6"/>
        <v>-15.419486655599545</v>
      </c>
      <c r="I27" s="65">
        <f t="shared" si="4"/>
        <v>20893</v>
      </c>
      <c r="J27" s="21">
        <f t="shared" si="4"/>
        <v>17612</v>
      </c>
      <c r="K27" s="18">
        <f t="shared" si="7"/>
        <v>-15.70382424735557</v>
      </c>
    </row>
    <row r="28" spans="1:11" ht="11.9" customHeight="1">
      <c r="A28" s="155" t="s">
        <v>164</v>
      </c>
      <c r="B28" s="23"/>
      <c r="C28" s="36">
        <v>99</v>
      </c>
      <c r="D28" s="36">
        <v>83</v>
      </c>
      <c r="E28" s="36">
        <f t="shared" si="5"/>
        <v>-16.161616161616166</v>
      </c>
      <c r="F28" s="21">
        <v>362</v>
      </c>
      <c r="G28" s="311">
        <v>549</v>
      </c>
      <c r="H28" s="36">
        <f t="shared" si="6"/>
        <v>51.657458563535918</v>
      </c>
      <c r="I28" s="65">
        <f t="shared" si="4"/>
        <v>461</v>
      </c>
      <c r="J28" s="21">
        <f t="shared" si="4"/>
        <v>632</v>
      </c>
      <c r="K28" s="18">
        <f t="shared" si="7"/>
        <v>37.093275488069423</v>
      </c>
    </row>
    <row r="29" spans="1:11" ht="11.9" customHeight="1">
      <c r="A29" s="155" t="s">
        <v>165</v>
      </c>
      <c r="B29" s="23"/>
      <c r="C29" s="36">
        <v>166</v>
      </c>
      <c r="D29" s="36">
        <v>162</v>
      </c>
      <c r="E29" s="36">
        <f t="shared" si="5"/>
        <v>-2.4096385542168641</v>
      </c>
      <c r="F29" s="21">
        <v>775</v>
      </c>
      <c r="G29" s="311">
        <v>689</v>
      </c>
      <c r="H29" s="36">
        <f t="shared" si="6"/>
        <v>-11.096774193548386</v>
      </c>
      <c r="I29" s="65">
        <f t="shared" si="4"/>
        <v>941</v>
      </c>
      <c r="J29" s="21">
        <f t="shared" si="4"/>
        <v>851</v>
      </c>
      <c r="K29" s="18">
        <f t="shared" si="7"/>
        <v>-9.5642933049946866</v>
      </c>
    </row>
    <row r="30" spans="1:11" ht="11.9" customHeight="1">
      <c r="A30" s="155" t="s">
        <v>6</v>
      </c>
      <c r="B30" s="23"/>
      <c r="C30" s="36">
        <v>5279</v>
      </c>
      <c r="D30" s="36">
        <v>4541</v>
      </c>
      <c r="E30" s="36">
        <f t="shared" si="5"/>
        <v>-13.979920439477178</v>
      </c>
      <c r="F30" s="21">
        <v>11205</v>
      </c>
      <c r="G30" s="311">
        <v>9661</v>
      </c>
      <c r="H30" s="36">
        <f t="shared" si="6"/>
        <v>-13.779562695225344</v>
      </c>
      <c r="I30" s="65">
        <f t="shared" si="4"/>
        <v>16484</v>
      </c>
      <c r="J30" s="21">
        <f t="shared" si="4"/>
        <v>14202</v>
      </c>
      <c r="K30" s="18">
        <f t="shared" si="7"/>
        <v>-13.843727250667314</v>
      </c>
    </row>
    <row r="31" spans="1:11" ht="11.9" customHeight="1">
      <c r="A31" s="155" t="s">
        <v>166</v>
      </c>
      <c r="B31" s="23"/>
      <c r="C31" s="36">
        <v>199</v>
      </c>
      <c r="D31" s="36">
        <v>227</v>
      </c>
      <c r="E31" s="36">
        <f t="shared" si="5"/>
        <v>14.070351758793965</v>
      </c>
      <c r="F31" s="21">
        <v>702</v>
      </c>
      <c r="G31" s="311">
        <v>931</v>
      </c>
      <c r="H31" s="36">
        <f t="shared" si="6"/>
        <v>32.621082621082628</v>
      </c>
      <c r="I31" s="65">
        <f t="shared" si="4"/>
        <v>901</v>
      </c>
      <c r="J31" s="21">
        <f t="shared" si="4"/>
        <v>1158</v>
      </c>
      <c r="K31" s="18">
        <f t="shared" si="7"/>
        <v>28.52386237513873</v>
      </c>
    </row>
    <row r="32" spans="1:11" ht="11.9" customHeight="1">
      <c r="A32" s="155" t="s">
        <v>51</v>
      </c>
      <c r="B32" s="23"/>
      <c r="C32" s="36">
        <v>71</v>
      </c>
      <c r="D32" s="36">
        <v>79</v>
      </c>
      <c r="E32" s="36">
        <f t="shared" si="5"/>
        <v>11.267605633802823</v>
      </c>
      <c r="F32" s="21">
        <v>127</v>
      </c>
      <c r="G32" s="311">
        <v>151</v>
      </c>
      <c r="H32" s="36">
        <f t="shared" si="6"/>
        <v>18.8976377952756</v>
      </c>
      <c r="I32" s="65">
        <f t="shared" si="4"/>
        <v>198</v>
      </c>
      <c r="J32" s="21">
        <f t="shared" si="4"/>
        <v>230</v>
      </c>
      <c r="K32" s="18">
        <f t="shared" si="7"/>
        <v>16.161616161616156</v>
      </c>
    </row>
    <row r="33" spans="1:11" ht="11.9" customHeight="1">
      <c r="A33" s="155" t="s">
        <v>7</v>
      </c>
      <c r="B33" s="23"/>
      <c r="C33" s="36">
        <v>23</v>
      </c>
      <c r="D33" s="36">
        <v>17</v>
      </c>
      <c r="E33" s="36">
        <f t="shared" si="5"/>
        <v>-26.086956521739136</v>
      </c>
      <c r="F33" s="21">
        <v>118</v>
      </c>
      <c r="G33" s="311">
        <v>164</v>
      </c>
      <c r="H33" s="36">
        <f t="shared" si="6"/>
        <v>38.983050847457633</v>
      </c>
      <c r="I33" s="65">
        <f t="shared" si="4"/>
        <v>141</v>
      </c>
      <c r="J33" s="21">
        <f t="shared" si="4"/>
        <v>181</v>
      </c>
      <c r="K33" s="18">
        <f t="shared" si="7"/>
        <v>28.36879432624113</v>
      </c>
    </row>
    <row r="34" spans="1:11" ht="11.9" customHeight="1">
      <c r="A34" s="155" t="s">
        <v>8</v>
      </c>
      <c r="B34" s="23"/>
      <c r="C34" s="36">
        <v>609</v>
      </c>
      <c r="D34" s="36">
        <v>440</v>
      </c>
      <c r="E34" s="36">
        <f t="shared" si="5"/>
        <v>-27.750410509031198</v>
      </c>
      <c r="F34" s="21">
        <v>4732</v>
      </c>
      <c r="G34" s="311">
        <v>3008</v>
      </c>
      <c r="H34" s="36">
        <f t="shared" si="6"/>
        <v>-36.432797971259511</v>
      </c>
      <c r="I34" s="65">
        <f t="shared" si="4"/>
        <v>5341</v>
      </c>
      <c r="J34" s="21">
        <f t="shared" si="4"/>
        <v>3448</v>
      </c>
      <c r="K34" s="18">
        <f t="shared" si="7"/>
        <v>-35.442800973600455</v>
      </c>
    </row>
    <row r="35" spans="1:11" ht="11.9" customHeight="1">
      <c r="A35" s="155" t="s">
        <v>9</v>
      </c>
      <c r="B35" s="23"/>
      <c r="C35" s="36">
        <v>232</v>
      </c>
      <c r="D35" s="36">
        <v>150</v>
      </c>
      <c r="E35" s="36">
        <f t="shared" si="5"/>
        <v>-35.344827586206897</v>
      </c>
      <c r="F35" s="21">
        <v>1833</v>
      </c>
      <c r="G35" s="311">
        <v>1103</v>
      </c>
      <c r="H35" s="36">
        <f t="shared" si="6"/>
        <v>-39.825422804146207</v>
      </c>
      <c r="I35" s="65">
        <f t="shared" si="4"/>
        <v>2065</v>
      </c>
      <c r="J35" s="21">
        <f t="shared" si="4"/>
        <v>1253</v>
      </c>
      <c r="K35" s="18">
        <f t="shared" si="7"/>
        <v>-39.322033898305087</v>
      </c>
    </row>
    <row r="36" spans="1:11" ht="11.9" customHeight="1">
      <c r="A36" s="155" t="s">
        <v>167</v>
      </c>
      <c r="B36" s="23"/>
      <c r="C36" s="36">
        <v>62</v>
      </c>
      <c r="D36" s="36">
        <v>69</v>
      </c>
      <c r="E36" s="36">
        <f t="shared" si="5"/>
        <v>11.290322580645151</v>
      </c>
      <c r="F36" s="21">
        <v>302</v>
      </c>
      <c r="G36" s="311">
        <v>1077</v>
      </c>
      <c r="H36" s="36" t="str">
        <f t="shared" si="6"/>
        <v>##</v>
      </c>
      <c r="I36" s="65">
        <f t="shared" si="4"/>
        <v>364</v>
      </c>
      <c r="J36" s="21">
        <f t="shared" si="4"/>
        <v>1146</v>
      </c>
      <c r="K36" s="18" t="str">
        <f t="shared" si="7"/>
        <v>##</v>
      </c>
    </row>
    <row r="37" spans="1:11" ht="11.9" customHeight="1">
      <c r="A37" s="155" t="s">
        <v>10</v>
      </c>
      <c r="B37" s="23"/>
      <c r="C37" s="36">
        <v>198</v>
      </c>
      <c r="D37" s="36">
        <v>158</v>
      </c>
      <c r="E37" s="36">
        <f t="shared" si="5"/>
        <v>-20.202020202020201</v>
      </c>
      <c r="F37" s="21">
        <v>1934</v>
      </c>
      <c r="G37" s="311">
        <v>1281</v>
      </c>
      <c r="H37" s="36">
        <f t="shared" si="6"/>
        <v>-33.764219234746641</v>
      </c>
      <c r="I37" s="65">
        <f t="shared" si="4"/>
        <v>2132</v>
      </c>
      <c r="J37" s="21">
        <f t="shared" si="4"/>
        <v>1439</v>
      </c>
      <c r="K37" s="18">
        <f t="shared" si="7"/>
        <v>-32.504690431519698</v>
      </c>
    </row>
    <row r="38" spans="1:11" ht="11.9" customHeight="1">
      <c r="A38" s="155" t="s">
        <v>11</v>
      </c>
      <c r="B38" s="23"/>
      <c r="C38" s="36">
        <v>124</v>
      </c>
      <c r="D38" s="36">
        <v>125</v>
      </c>
      <c r="E38" s="36">
        <f t="shared" si="5"/>
        <v>0.80645161290322509</v>
      </c>
      <c r="F38" s="21">
        <v>737</v>
      </c>
      <c r="G38" s="311">
        <v>327</v>
      </c>
      <c r="H38" s="36">
        <f t="shared" si="6"/>
        <v>-55.630936227951153</v>
      </c>
      <c r="I38" s="65">
        <f t="shared" si="4"/>
        <v>861</v>
      </c>
      <c r="J38" s="21">
        <f t="shared" si="4"/>
        <v>452</v>
      </c>
      <c r="K38" s="18">
        <f t="shared" si="7"/>
        <v>-47.502903600464577</v>
      </c>
    </row>
    <row r="39" spans="1:11" ht="33.75" customHeight="1">
      <c r="A39" s="552" t="s">
        <v>52</v>
      </c>
      <c r="B39" s="386"/>
      <c r="C39" s="36">
        <v>273</v>
      </c>
      <c r="D39" s="36">
        <v>356</v>
      </c>
      <c r="E39" s="36">
        <f t="shared" si="5"/>
        <v>30.402930402930405</v>
      </c>
      <c r="F39" s="21">
        <v>3252</v>
      </c>
      <c r="G39" s="311">
        <v>2578</v>
      </c>
      <c r="H39" s="36">
        <f t="shared" si="6"/>
        <v>-20.725707257072568</v>
      </c>
      <c r="I39" s="65">
        <f t="shared" si="4"/>
        <v>3525</v>
      </c>
      <c r="J39" s="21">
        <f t="shared" si="4"/>
        <v>2934</v>
      </c>
      <c r="K39" s="18">
        <f t="shared" si="7"/>
        <v>-16.76595744680851</v>
      </c>
    </row>
    <row r="40" spans="1:11" ht="11.9" customHeight="1">
      <c r="A40" s="553" t="s">
        <v>59</v>
      </c>
      <c r="B40" s="294"/>
      <c r="C40" s="36">
        <v>274</v>
      </c>
      <c r="D40" s="36">
        <v>198</v>
      </c>
      <c r="E40" s="36">
        <f t="shared" si="5"/>
        <v>-27.737226277372262</v>
      </c>
      <c r="F40" s="21">
        <v>201</v>
      </c>
      <c r="G40" s="311">
        <v>429</v>
      </c>
      <c r="H40" s="36">
        <f t="shared" si="6"/>
        <v>113.43283582089553</v>
      </c>
      <c r="I40" s="65">
        <f t="shared" si="4"/>
        <v>475</v>
      </c>
      <c r="J40" s="21">
        <f t="shared" si="4"/>
        <v>627</v>
      </c>
      <c r="K40" s="18">
        <f t="shared" si="7"/>
        <v>32.000000000000007</v>
      </c>
    </row>
    <row r="41" spans="1:11" ht="11.9" customHeight="1">
      <c r="A41" s="155" t="s">
        <v>12</v>
      </c>
      <c r="B41" s="23"/>
      <c r="C41" s="36">
        <v>368</v>
      </c>
      <c r="D41" s="36">
        <v>416</v>
      </c>
      <c r="E41" s="36">
        <f t="shared" si="5"/>
        <v>13.043478260869556</v>
      </c>
      <c r="F41" s="21">
        <v>2035</v>
      </c>
      <c r="G41" s="311">
        <v>2669</v>
      </c>
      <c r="H41" s="36">
        <f t="shared" si="6"/>
        <v>31.154791154791162</v>
      </c>
      <c r="I41" s="65">
        <f t="shared" si="4"/>
        <v>2403</v>
      </c>
      <c r="J41" s="21">
        <f t="shared" si="4"/>
        <v>3085</v>
      </c>
      <c r="K41" s="18">
        <f t="shared" si="7"/>
        <v>28.381190178942983</v>
      </c>
    </row>
    <row r="42" spans="1:11" ht="11.9" customHeight="1">
      <c r="A42" s="155" t="s">
        <v>13</v>
      </c>
      <c r="B42" s="23"/>
      <c r="C42" s="36">
        <v>222</v>
      </c>
      <c r="D42" s="36">
        <v>173</v>
      </c>
      <c r="E42" s="36">
        <f t="shared" si="5"/>
        <v>-22.072072072072068</v>
      </c>
      <c r="F42" s="21">
        <v>1874</v>
      </c>
      <c r="G42" s="311">
        <v>2050</v>
      </c>
      <c r="H42" s="36">
        <f t="shared" si="6"/>
        <v>9.3916755602988289</v>
      </c>
      <c r="I42" s="65">
        <f t="shared" si="4"/>
        <v>2096</v>
      </c>
      <c r="J42" s="21">
        <f t="shared" si="4"/>
        <v>2223</v>
      </c>
      <c r="K42" s="18">
        <f t="shared" si="7"/>
        <v>6.0591603053435028</v>
      </c>
    </row>
    <row r="43" spans="1:11" ht="11.9" customHeight="1">
      <c r="A43" s="155" t="s">
        <v>14</v>
      </c>
      <c r="B43" s="23"/>
      <c r="C43" s="36">
        <v>952</v>
      </c>
      <c r="D43" s="36">
        <v>910</v>
      </c>
      <c r="E43" s="36">
        <f t="shared" si="5"/>
        <v>-4.4117647058823479</v>
      </c>
      <c r="F43" s="21">
        <v>18379</v>
      </c>
      <c r="G43" s="311">
        <v>18118</v>
      </c>
      <c r="H43" s="36">
        <f t="shared" si="6"/>
        <v>-1.4200990260623492</v>
      </c>
      <c r="I43" s="65">
        <f t="shared" si="4"/>
        <v>19331</v>
      </c>
      <c r="J43" s="21">
        <f t="shared" si="4"/>
        <v>19028</v>
      </c>
      <c r="K43" s="18">
        <f t="shared" si="7"/>
        <v>-1.5674305519631671</v>
      </c>
    </row>
    <row r="44" spans="1:11" ht="11.9" customHeight="1">
      <c r="A44" s="155" t="s">
        <v>168</v>
      </c>
      <c r="B44" s="23"/>
      <c r="C44" s="36">
        <v>65</v>
      </c>
      <c r="D44" s="36">
        <v>88</v>
      </c>
      <c r="E44" s="36">
        <f t="shared" si="5"/>
        <v>35.384615384615394</v>
      </c>
      <c r="F44" s="21">
        <v>289</v>
      </c>
      <c r="G44" s="311">
        <v>507</v>
      </c>
      <c r="H44" s="36">
        <f t="shared" si="6"/>
        <v>75.432525951557096</v>
      </c>
      <c r="I44" s="65">
        <f t="shared" si="4"/>
        <v>354</v>
      </c>
      <c r="J44" s="21">
        <f t="shared" si="4"/>
        <v>595</v>
      </c>
      <c r="K44" s="18">
        <f t="shared" si="7"/>
        <v>68.079096045197758</v>
      </c>
    </row>
    <row r="45" spans="1:11" ht="11.9" customHeight="1">
      <c r="A45" s="155" t="s">
        <v>15</v>
      </c>
      <c r="B45" s="23"/>
      <c r="C45" s="36">
        <v>303</v>
      </c>
      <c r="D45" s="36">
        <v>242</v>
      </c>
      <c r="E45" s="36">
        <f t="shared" si="5"/>
        <v>-20.132013201320131</v>
      </c>
      <c r="F45" s="21">
        <v>482</v>
      </c>
      <c r="G45" s="311">
        <v>329</v>
      </c>
      <c r="H45" s="36">
        <f t="shared" si="6"/>
        <v>-31.742738589211616</v>
      </c>
      <c r="I45" s="65">
        <f t="shared" si="4"/>
        <v>785</v>
      </c>
      <c r="J45" s="21">
        <f t="shared" si="4"/>
        <v>571</v>
      </c>
      <c r="K45" s="18">
        <f t="shared" si="7"/>
        <v>-27.261146496815293</v>
      </c>
    </row>
    <row r="46" spans="1:11" ht="11.9" customHeight="1">
      <c r="A46" s="155" t="s">
        <v>16</v>
      </c>
      <c r="B46" s="563"/>
      <c r="C46" s="577">
        <f>+SUM(C47+C48)</f>
        <v>1239</v>
      </c>
      <c r="D46" s="577">
        <f>+SUM(D47+D48)</f>
        <v>1694</v>
      </c>
      <c r="E46" s="577">
        <f t="shared" si="5"/>
        <v>36.723163841807917</v>
      </c>
      <c r="F46" s="577">
        <f>+SUM(F47+F48)</f>
        <v>7713</v>
      </c>
      <c r="G46" s="311">
        <f>+SUM(G47+G48)</f>
        <v>8502</v>
      </c>
      <c r="H46" s="577">
        <f t="shared" si="6"/>
        <v>10.229482691559699</v>
      </c>
      <c r="I46" s="577">
        <f t="shared" si="4"/>
        <v>8952</v>
      </c>
      <c r="J46" s="577">
        <f t="shared" si="4"/>
        <v>10196</v>
      </c>
      <c r="K46" s="18">
        <f t="shared" si="7"/>
        <v>13.896336014298472</v>
      </c>
    </row>
    <row r="47" spans="1:11" ht="11.9" customHeight="1">
      <c r="A47" s="155" t="s">
        <v>17</v>
      </c>
      <c r="B47" s="23"/>
      <c r="C47" s="21">
        <v>308</v>
      </c>
      <c r="D47" s="21">
        <v>278</v>
      </c>
      <c r="E47" s="21">
        <f t="shared" si="5"/>
        <v>-9.740259740259738</v>
      </c>
      <c r="F47" s="21">
        <v>1476</v>
      </c>
      <c r="G47" s="311">
        <v>1750</v>
      </c>
      <c r="H47" s="21">
        <f t="shared" si="6"/>
        <v>18.563685636856377</v>
      </c>
      <c r="I47" s="65">
        <f t="shared" si="4"/>
        <v>1784</v>
      </c>
      <c r="J47" s="21">
        <f t="shared" si="4"/>
        <v>2028</v>
      </c>
      <c r="K47" s="18">
        <f t="shared" si="7"/>
        <v>13.677130044843056</v>
      </c>
    </row>
    <row r="48" spans="1:11" ht="11.9" customHeight="1">
      <c r="A48" s="155" t="s">
        <v>18</v>
      </c>
      <c r="B48" s="23"/>
      <c r="C48" s="21">
        <v>931</v>
      </c>
      <c r="D48" s="21">
        <v>1416</v>
      </c>
      <c r="E48" s="21">
        <f t="shared" si="5"/>
        <v>52.094522019334043</v>
      </c>
      <c r="F48" s="21">
        <v>6237</v>
      </c>
      <c r="G48" s="311">
        <v>6752</v>
      </c>
      <c r="H48" s="21">
        <f t="shared" si="6"/>
        <v>8.2571749238415926</v>
      </c>
      <c r="I48" s="65">
        <f t="shared" si="4"/>
        <v>7168</v>
      </c>
      <c r="J48" s="21">
        <f t="shared" si="4"/>
        <v>8168</v>
      </c>
      <c r="K48" s="18">
        <f t="shared" si="7"/>
        <v>13.950892857142861</v>
      </c>
    </row>
    <row r="49" spans="1:11" ht="11.9" customHeight="1">
      <c r="A49" s="155" t="s">
        <v>19</v>
      </c>
      <c r="B49" s="23"/>
      <c r="C49" s="21">
        <v>58</v>
      </c>
      <c r="D49" s="21">
        <v>68</v>
      </c>
      <c r="E49" s="21">
        <f t="shared" si="5"/>
        <v>17.241379310344819</v>
      </c>
      <c r="F49" s="21">
        <v>17</v>
      </c>
      <c r="G49" s="311">
        <v>141</v>
      </c>
      <c r="H49" s="21" t="str">
        <f t="shared" si="6"/>
        <v>##</v>
      </c>
      <c r="I49" s="65">
        <f t="shared" si="4"/>
        <v>75</v>
      </c>
      <c r="J49" s="21">
        <f t="shared" si="4"/>
        <v>209</v>
      </c>
      <c r="K49" s="18">
        <f t="shared" si="7"/>
        <v>178.66666666666666</v>
      </c>
    </row>
    <row r="50" spans="1:11" ht="11.9" customHeight="1">
      <c r="A50" s="155" t="s">
        <v>20</v>
      </c>
      <c r="B50" s="23"/>
      <c r="C50" s="21">
        <v>529</v>
      </c>
      <c r="D50" s="21">
        <v>611</v>
      </c>
      <c r="E50" s="21">
        <f t="shared" si="5"/>
        <v>15.500945179584114</v>
      </c>
      <c r="F50" s="21">
        <v>6091</v>
      </c>
      <c r="G50" s="311">
        <v>6719</v>
      </c>
      <c r="H50" s="21">
        <f t="shared" si="6"/>
        <v>10.310293876210807</v>
      </c>
      <c r="I50" s="65">
        <f t="shared" si="4"/>
        <v>6620</v>
      </c>
      <c r="J50" s="21">
        <f t="shared" si="4"/>
        <v>7330</v>
      </c>
      <c r="K50" s="18">
        <f t="shared" si="7"/>
        <v>10.7250755287009</v>
      </c>
    </row>
    <row r="51" spans="1:11" ht="11.9" customHeight="1">
      <c r="A51" s="155" t="s">
        <v>169</v>
      </c>
      <c r="B51" s="23"/>
      <c r="C51" s="21">
        <v>96</v>
      </c>
      <c r="D51" s="21">
        <v>82</v>
      </c>
      <c r="E51" s="21">
        <f t="shared" si="5"/>
        <v>-14.583333333333337</v>
      </c>
      <c r="F51" s="21">
        <v>241</v>
      </c>
      <c r="G51" s="311">
        <v>225</v>
      </c>
      <c r="H51" s="21">
        <f t="shared" si="6"/>
        <v>-6.639004149377592</v>
      </c>
      <c r="I51" s="65">
        <f t="shared" si="4"/>
        <v>337</v>
      </c>
      <c r="J51" s="21">
        <f t="shared" si="4"/>
        <v>307</v>
      </c>
      <c r="K51" s="18">
        <f t="shared" si="7"/>
        <v>-8.902077151335309</v>
      </c>
    </row>
    <row r="52" spans="1:11" ht="11.9" customHeight="1">
      <c r="A52" s="155" t="s">
        <v>21</v>
      </c>
      <c r="B52" s="23"/>
      <c r="C52" s="21">
        <v>284</v>
      </c>
      <c r="D52" s="21">
        <v>311</v>
      </c>
      <c r="E52" s="21">
        <f t="shared" si="5"/>
        <v>9.5070422535211243</v>
      </c>
      <c r="F52" s="21">
        <v>1121</v>
      </c>
      <c r="G52" s="311">
        <v>1082</v>
      </c>
      <c r="H52" s="21">
        <f t="shared" si="6"/>
        <v>-3.4790365744870599</v>
      </c>
      <c r="I52" s="65">
        <f t="shared" si="4"/>
        <v>1405</v>
      </c>
      <c r="J52" s="21">
        <f t="shared" si="4"/>
        <v>1393</v>
      </c>
      <c r="K52" s="18">
        <f t="shared" si="7"/>
        <v>-0.85409252669038649</v>
      </c>
    </row>
    <row r="53" spans="1:11" ht="11.9" customHeight="1">
      <c r="A53" s="155" t="s">
        <v>22</v>
      </c>
      <c r="B53" s="23"/>
      <c r="C53" s="21">
        <v>182</v>
      </c>
      <c r="D53" s="21">
        <v>154</v>
      </c>
      <c r="E53" s="21">
        <f t="shared" si="5"/>
        <v>-15.384615384615385</v>
      </c>
      <c r="F53" s="21">
        <v>327</v>
      </c>
      <c r="G53" s="311">
        <v>811</v>
      </c>
      <c r="H53" s="21">
        <f t="shared" si="6"/>
        <v>148.01223241590216</v>
      </c>
      <c r="I53" s="65">
        <f t="shared" si="4"/>
        <v>509</v>
      </c>
      <c r="J53" s="21">
        <f t="shared" si="4"/>
        <v>965</v>
      </c>
      <c r="K53" s="18">
        <f t="shared" si="7"/>
        <v>89.587426326129659</v>
      </c>
    </row>
    <row r="54" spans="1:11" ht="11.9" customHeight="1">
      <c r="A54" s="155" t="s">
        <v>49</v>
      </c>
      <c r="B54" s="23"/>
      <c r="C54" s="21">
        <v>316</v>
      </c>
      <c r="D54" s="21">
        <v>338</v>
      </c>
      <c r="E54" s="21">
        <f t="shared" si="5"/>
        <v>6.9620253164556889</v>
      </c>
      <c r="F54" s="21">
        <v>1185</v>
      </c>
      <c r="G54" s="311">
        <v>1475</v>
      </c>
      <c r="H54" s="21">
        <f t="shared" si="6"/>
        <v>24.472573839662438</v>
      </c>
      <c r="I54" s="65">
        <f t="shared" si="4"/>
        <v>1501</v>
      </c>
      <c r="J54" s="21">
        <f t="shared" si="4"/>
        <v>1813</v>
      </c>
      <c r="K54" s="18">
        <f t="shared" si="7"/>
        <v>20.786142571618925</v>
      </c>
    </row>
    <row r="55" spans="1:11" ht="11.9" customHeight="1">
      <c r="A55" s="155" t="s">
        <v>23</v>
      </c>
      <c r="B55" s="23"/>
      <c r="C55" s="21">
        <v>175</v>
      </c>
      <c r="D55" s="21">
        <v>148</v>
      </c>
      <c r="E55" s="21">
        <f t="shared" si="5"/>
        <v>-15.428571428571425</v>
      </c>
      <c r="F55" s="21">
        <v>244</v>
      </c>
      <c r="G55" s="311">
        <v>263</v>
      </c>
      <c r="H55" s="21">
        <f t="shared" si="6"/>
        <v>7.7868852459016313</v>
      </c>
      <c r="I55" s="65">
        <f t="shared" si="4"/>
        <v>419</v>
      </c>
      <c r="J55" s="21">
        <f t="shared" si="4"/>
        <v>411</v>
      </c>
      <c r="K55" s="18">
        <f t="shared" si="7"/>
        <v>-1.9093078758949833</v>
      </c>
    </row>
    <row r="56" spans="1:11" ht="11.9" customHeight="1">
      <c r="A56" s="155" t="s">
        <v>50</v>
      </c>
      <c r="B56" s="23"/>
      <c r="C56" s="21">
        <v>474</v>
      </c>
      <c r="D56" s="21">
        <v>436</v>
      </c>
      <c r="E56" s="21">
        <f t="shared" si="5"/>
        <v>-8.0168776371308041</v>
      </c>
      <c r="F56" s="21">
        <v>272</v>
      </c>
      <c r="G56" s="311">
        <v>433</v>
      </c>
      <c r="H56" s="21">
        <f t="shared" si="6"/>
        <v>59.191176470588225</v>
      </c>
      <c r="I56" s="65">
        <f t="shared" si="4"/>
        <v>746</v>
      </c>
      <c r="J56" s="21">
        <f t="shared" si="4"/>
        <v>869</v>
      </c>
      <c r="K56" s="18">
        <f t="shared" si="7"/>
        <v>16.487935656836463</v>
      </c>
    </row>
    <row r="57" spans="1:11" ht="11.9" customHeight="1">
      <c r="A57" s="155" t="s">
        <v>24</v>
      </c>
      <c r="B57" s="23"/>
      <c r="C57" s="21">
        <v>928</v>
      </c>
      <c r="D57" s="21">
        <v>981</v>
      </c>
      <c r="E57" s="21">
        <f t="shared" si="5"/>
        <v>5.7112068965517349</v>
      </c>
      <c r="F57" s="21">
        <v>1833</v>
      </c>
      <c r="G57" s="311">
        <v>1920</v>
      </c>
      <c r="H57" s="21">
        <f t="shared" si="6"/>
        <v>4.7463175122749668</v>
      </c>
      <c r="I57" s="65">
        <f t="shared" si="4"/>
        <v>2761</v>
      </c>
      <c r="J57" s="21">
        <f t="shared" si="4"/>
        <v>2901</v>
      </c>
      <c r="K57" s="18">
        <f t="shared" si="7"/>
        <v>5.0706265845708032</v>
      </c>
    </row>
    <row r="58" spans="1:11" ht="11.9" customHeight="1">
      <c r="A58" s="155" t="s">
        <v>25</v>
      </c>
      <c r="B58" s="23"/>
      <c r="C58" s="21">
        <v>197</v>
      </c>
      <c r="D58" s="21">
        <v>223</v>
      </c>
      <c r="E58" s="21">
        <f t="shared" si="5"/>
        <v>13.197969543147202</v>
      </c>
      <c r="F58" s="21">
        <v>988</v>
      </c>
      <c r="G58" s="311">
        <v>1318</v>
      </c>
      <c r="H58" s="21">
        <f t="shared" si="6"/>
        <v>33.400809716599198</v>
      </c>
      <c r="I58" s="65">
        <f t="shared" si="4"/>
        <v>1185</v>
      </c>
      <c r="J58" s="21">
        <f t="shared" si="4"/>
        <v>1541</v>
      </c>
      <c r="K58" s="18">
        <f t="shared" si="7"/>
        <v>30.042194092827003</v>
      </c>
    </row>
    <row r="59" spans="1:11" ht="11.9" customHeight="1">
      <c r="A59" s="155" t="s">
        <v>26</v>
      </c>
      <c r="B59" s="23"/>
      <c r="C59" s="21">
        <v>78</v>
      </c>
      <c r="D59" s="21">
        <v>56</v>
      </c>
      <c r="E59" s="21">
        <f t="shared" si="5"/>
        <v>-28.205128205128204</v>
      </c>
      <c r="F59" s="21">
        <v>111</v>
      </c>
      <c r="G59" s="311">
        <v>315</v>
      </c>
      <c r="H59" s="21">
        <f t="shared" si="6"/>
        <v>183.78378378378378</v>
      </c>
      <c r="I59" s="65">
        <f t="shared" si="4"/>
        <v>189</v>
      </c>
      <c r="J59" s="21">
        <f t="shared" si="4"/>
        <v>371</v>
      </c>
      <c r="K59" s="18">
        <f t="shared" si="7"/>
        <v>96.296296296296305</v>
      </c>
    </row>
    <row r="60" spans="1:11" ht="11.9" customHeight="1">
      <c r="A60" s="155" t="s">
        <v>27</v>
      </c>
      <c r="B60" s="23"/>
      <c r="C60" s="21">
        <v>2405</v>
      </c>
      <c r="D60" s="21">
        <v>1811</v>
      </c>
      <c r="E60" s="21">
        <f t="shared" si="5"/>
        <v>-24.698544698544701</v>
      </c>
      <c r="F60" s="21">
        <v>17724</v>
      </c>
      <c r="G60" s="311">
        <v>15586</v>
      </c>
      <c r="H60" s="21">
        <f t="shared" si="6"/>
        <v>-12.062739787858268</v>
      </c>
      <c r="I60" s="65">
        <f t="shared" si="4"/>
        <v>20129</v>
      </c>
      <c r="J60" s="21">
        <f t="shared" si="4"/>
        <v>17397</v>
      </c>
      <c r="K60" s="18">
        <f t="shared" si="7"/>
        <v>-13.572457648169312</v>
      </c>
    </row>
    <row r="61" spans="1:11" ht="11.9" customHeight="1">
      <c r="A61" s="155" t="s">
        <v>28</v>
      </c>
      <c r="B61" s="23"/>
      <c r="C61" s="21">
        <v>135</v>
      </c>
      <c r="D61" s="21">
        <v>109</v>
      </c>
      <c r="E61" s="21">
        <f t="shared" si="5"/>
        <v>-19.259259259259252</v>
      </c>
      <c r="F61" s="21">
        <v>893</v>
      </c>
      <c r="G61" s="311">
        <v>688</v>
      </c>
      <c r="H61" s="21">
        <f t="shared" si="6"/>
        <v>-22.956326987681976</v>
      </c>
      <c r="I61" s="65">
        <f t="shared" si="4"/>
        <v>1028</v>
      </c>
      <c r="J61" s="21">
        <f t="shared" si="4"/>
        <v>797</v>
      </c>
      <c r="K61" s="18">
        <f t="shared" si="7"/>
        <v>-22.470817120622566</v>
      </c>
    </row>
    <row r="62" spans="1:11" ht="11.9" customHeight="1">
      <c r="A62" s="155" t="s">
        <v>29</v>
      </c>
      <c r="B62" s="23"/>
      <c r="C62" s="21">
        <v>1562</v>
      </c>
      <c r="D62" s="21">
        <v>1430</v>
      </c>
      <c r="E62" s="21">
        <f t="shared" si="5"/>
        <v>-8.4507042253521121</v>
      </c>
      <c r="F62" s="21">
        <v>18811</v>
      </c>
      <c r="G62" s="311">
        <v>18359</v>
      </c>
      <c r="H62" s="21">
        <f t="shared" si="6"/>
        <v>-2.402849396629636</v>
      </c>
      <c r="I62" s="65">
        <f t="shared" si="4"/>
        <v>20373</v>
      </c>
      <c r="J62" s="21">
        <f t="shared" si="4"/>
        <v>19789</v>
      </c>
      <c r="K62" s="18">
        <f t="shared" si="7"/>
        <v>-2.8665390467775942</v>
      </c>
    </row>
    <row r="63" spans="1:11" ht="11.9" customHeight="1">
      <c r="A63" s="155" t="s">
        <v>30</v>
      </c>
      <c r="B63" s="23"/>
      <c r="C63" s="21">
        <v>211</v>
      </c>
      <c r="D63" s="21">
        <v>202</v>
      </c>
      <c r="E63" s="21">
        <f t="shared" si="5"/>
        <v>-4.2654028436018958</v>
      </c>
      <c r="F63" s="21">
        <v>3560</v>
      </c>
      <c r="G63" s="311">
        <v>2770</v>
      </c>
      <c r="H63" s="21">
        <f t="shared" si="6"/>
        <v>-22.19101123595506</v>
      </c>
      <c r="I63" s="65">
        <f t="shared" si="4"/>
        <v>3771</v>
      </c>
      <c r="J63" s="21">
        <f t="shared" si="4"/>
        <v>2972</v>
      </c>
      <c r="K63" s="18">
        <f t="shared" si="7"/>
        <v>-21.188013789445769</v>
      </c>
    </row>
    <row r="64" spans="1:11" ht="11.9" customHeight="1">
      <c r="A64" s="155" t="s">
        <v>31</v>
      </c>
      <c r="B64" s="23"/>
      <c r="C64" s="21">
        <v>250</v>
      </c>
      <c r="D64" s="21">
        <v>257</v>
      </c>
      <c r="E64" s="21">
        <f t="shared" si="5"/>
        <v>2.8000000000000025</v>
      </c>
      <c r="F64" s="21">
        <v>621</v>
      </c>
      <c r="G64" s="311">
        <v>433</v>
      </c>
      <c r="H64" s="21">
        <f t="shared" si="6"/>
        <v>-30.273752012882447</v>
      </c>
      <c r="I64" s="65">
        <f t="shared" si="4"/>
        <v>871</v>
      </c>
      <c r="J64" s="21">
        <f t="shared" si="4"/>
        <v>690</v>
      </c>
      <c r="K64" s="18">
        <f t="shared" si="7"/>
        <v>-20.780711825487941</v>
      </c>
    </row>
    <row r="65" spans="1:11" ht="11.9" customHeight="1">
      <c r="A65" s="556" t="s">
        <v>32</v>
      </c>
      <c r="B65" s="29"/>
      <c r="C65" s="21">
        <v>1497</v>
      </c>
      <c r="D65" s="21">
        <v>1410</v>
      </c>
      <c r="E65" s="21">
        <f t="shared" si="5"/>
        <v>-5.8116232464929807</v>
      </c>
      <c r="F65" s="21">
        <v>3026</v>
      </c>
      <c r="G65" s="311">
        <v>3972</v>
      </c>
      <c r="H65" s="21">
        <f t="shared" si="6"/>
        <v>31.262392597488443</v>
      </c>
      <c r="I65" s="51">
        <f t="shared" si="4"/>
        <v>4523</v>
      </c>
      <c r="J65" s="21">
        <f t="shared" si="4"/>
        <v>5382</v>
      </c>
      <c r="K65" s="18">
        <f t="shared" si="7"/>
        <v>18.991819588768521</v>
      </c>
    </row>
    <row r="66" spans="1:11" ht="12" customHeight="1" thickBot="1">
      <c r="A66" s="560" t="s">
        <v>33</v>
      </c>
      <c r="B66" s="37"/>
      <c r="C66" s="38">
        <f>SUM(C23:C46,C49:C65)</f>
        <v>25962</v>
      </c>
      <c r="D66" s="38">
        <f>SUM(D23:D46,D49:D65)</f>
        <v>23664</v>
      </c>
      <c r="E66" s="38">
        <f t="shared" si="5"/>
        <v>-8.8513981973653788</v>
      </c>
      <c r="F66" s="38">
        <f>SUM(F23:F46,F49:F65)</f>
        <v>133611</v>
      </c>
      <c r="G66" s="584">
        <f>SUM(G23:G46,G49:G65)</f>
        <v>125951</v>
      </c>
      <c r="H66" s="38">
        <f t="shared" si="6"/>
        <v>-5.7330609006743476</v>
      </c>
      <c r="I66" s="62">
        <f t="shared" si="4"/>
        <v>159573</v>
      </c>
      <c r="J66" s="38">
        <f t="shared" si="4"/>
        <v>149615</v>
      </c>
      <c r="K66" s="209">
        <f t="shared" si="7"/>
        <v>-6.2404040783841879</v>
      </c>
    </row>
    <row r="67" spans="1:11" ht="12" customHeight="1">
      <c r="A67" s="561" t="str">
        <f>Titles!A8</f>
        <v>Données de 2024, 2025 et 2026 fondées sur les définitions du recensement de 2021.</v>
      </c>
      <c r="B67" s="243"/>
      <c r="C67" s="244"/>
      <c r="D67" s="544"/>
      <c r="E67" s="244"/>
      <c r="F67" s="44"/>
      <c r="G67" s="546"/>
      <c r="H67" s="243"/>
      <c r="I67" s="243"/>
      <c r="J67" s="243"/>
      <c r="K67" s="246"/>
    </row>
    <row r="68" spans="1:11" s="250" customFormat="1" ht="12" customHeight="1">
      <c r="A68" s="562" t="str">
        <f>Titles!A10</f>
        <v>Source : Enquête sur les mises en chantier et les achèvements et Enquête sur les logements écoulés de la SCHL</v>
      </c>
      <c r="B68" s="249"/>
      <c r="C68" s="249"/>
      <c r="D68" s="545"/>
      <c r="E68" s="249"/>
      <c r="F68" s="292"/>
      <c r="G68" s="545"/>
      <c r="H68" s="249"/>
      <c r="I68" s="249"/>
      <c r="J68" s="249"/>
      <c r="K68" s="7"/>
    </row>
    <row r="69" spans="1:11">
      <c r="A69" s="561"/>
      <c r="F69" s="44"/>
    </row>
  </sheetData>
  <phoneticPr fontId="11" type="noConversion"/>
  <pageMargins left="0.78740157480314965" right="0.51181102362204722" top="0.51181102362204722" bottom="0.51181102362204722" header="0.51181102362204722" footer="0.51181102362204722"/>
  <pageSetup scale="95" orientation="portrait" r:id="rId1"/>
  <headerFooter alignWithMargins="0"/>
  <ignoredErrors>
    <ignoredError sqref="A67:D68 A3:K4"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2"/>
  <sheetViews>
    <sheetView showGridLines="0" showZeros="0" zoomScale="112" zoomScaleNormal="112" workbookViewId="0">
      <pane xSplit="3" ySplit="10" topLeftCell="D14" activePane="bottomRight" state="frozen"/>
      <selection pane="topRight"/>
      <selection pane="bottomLeft"/>
      <selection pane="bottomRight"/>
    </sheetView>
  </sheetViews>
  <sheetFormatPr defaultColWidth="11.53515625" defaultRowHeight="11.5"/>
  <cols>
    <col min="1" max="1" width="7.765625" style="8" customWidth="1"/>
    <col min="2" max="3" width="8.765625" style="8" customWidth="1"/>
    <col min="4" max="8" width="9.765625" style="8" customWidth="1"/>
    <col min="9" max="16384" width="11.53515625" style="8"/>
  </cols>
  <sheetData>
    <row r="1" spans="1:8" ht="16.149999999999999" customHeight="1">
      <c r="A1" s="350" t="s">
        <v>83</v>
      </c>
      <c r="B1" s="351"/>
      <c r="C1" s="351"/>
      <c r="D1" s="351"/>
      <c r="E1" s="351"/>
      <c r="F1" s="351"/>
      <c r="G1" s="351"/>
      <c r="H1" s="352"/>
    </row>
    <row r="2" spans="1:8" ht="16.149999999999999" customHeight="1">
      <c r="A2" s="469" t="s">
        <v>111</v>
      </c>
      <c r="B2" s="354"/>
      <c r="C2" s="354"/>
      <c r="D2" s="354"/>
      <c r="E2" s="354"/>
      <c r="F2" s="354"/>
      <c r="G2" s="354"/>
      <c r="H2" s="355"/>
    </row>
    <row r="3" spans="1:8" ht="16.149999999999999" customHeight="1">
      <c r="A3" s="469" t="s">
        <v>110</v>
      </c>
      <c r="B3" s="393"/>
      <c r="C3" s="393"/>
      <c r="D3" s="393"/>
      <c r="E3" s="393"/>
      <c r="F3" s="393"/>
      <c r="G3" s="393"/>
      <c r="H3" s="394"/>
    </row>
    <row r="4" spans="1:8" ht="16.149999999999999" customHeight="1" thickBot="1">
      <c r="A4" s="359"/>
      <c r="B4" s="395"/>
      <c r="C4" s="395"/>
      <c r="D4" s="395"/>
      <c r="E4" s="395"/>
      <c r="F4" s="395"/>
      <c r="G4" s="395"/>
      <c r="H4" s="396"/>
    </row>
    <row r="5" spans="1:8" ht="13.5">
      <c r="A5" s="66"/>
      <c r="B5" s="67"/>
      <c r="C5" s="79"/>
      <c r="D5" s="78"/>
      <c r="E5" s="68" t="s">
        <v>48</v>
      </c>
      <c r="F5" s="79"/>
      <c r="G5" s="89"/>
      <c r="H5" s="85"/>
    </row>
    <row r="6" spans="1:8" ht="12">
      <c r="A6" s="69"/>
      <c r="B6" s="70"/>
      <c r="C6" s="80"/>
      <c r="D6" s="127"/>
      <c r="E6" s="128"/>
      <c r="F6" s="97"/>
      <c r="G6" s="97"/>
      <c r="H6" s="475" t="s">
        <v>39</v>
      </c>
    </row>
    <row r="7" spans="1:8" ht="11.25" customHeight="1">
      <c r="A7" s="316" t="s">
        <v>82</v>
      </c>
      <c r="B7" s="70"/>
      <c r="C7" s="80"/>
      <c r="D7" s="313" t="s">
        <v>84</v>
      </c>
      <c r="E7" s="313" t="s">
        <v>37</v>
      </c>
      <c r="F7" s="317" t="s">
        <v>33</v>
      </c>
      <c r="G7" s="531" t="s">
        <v>37</v>
      </c>
      <c r="H7" s="444" t="s">
        <v>2</v>
      </c>
    </row>
    <row r="8" spans="1:8" ht="21" customHeight="1">
      <c r="A8" s="425"/>
      <c r="B8" s="116"/>
      <c r="C8" s="116"/>
      <c r="D8" s="521" t="s">
        <v>85</v>
      </c>
      <c r="E8" s="521"/>
      <c r="F8" s="522"/>
      <c r="G8" s="532" t="s">
        <v>86</v>
      </c>
      <c r="H8" s="523"/>
    </row>
    <row r="9" spans="1:8" ht="21" hidden="1" customHeight="1">
      <c r="B9" s="70"/>
      <c r="C9" s="80"/>
      <c r="D9" s="314"/>
      <c r="F9" s="82"/>
      <c r="G9" s="82"/>
      <c r="H9" s="88"/>
    </row>
    <row r="10" spans="1:8" ht="21" hidden="1" customHeight="1">
      <c r="A10" s="116"/>
      <c r="B10" s="116"/>
      <c r="C10" s="97"/>
      <c r="D10" s="315"/>
      <c r="E10" s="315"/>
      <c r="F10" s="117"/>
      <c r="G10" s="117"/>
      <c r="H10" s="117"/>
    </row>
    <row r="11" spans="1:8" ht="13.5" customHeight="1">
      <c r="A11" s="575" t="s">
        <v>250</v>
      </c>
      <c r="B11" s="515"/>
      <c r="C11" s="516"/>
      <c r="D11" s="152">
        <v>44383</v>
      </c>
      <c r="E11" s="152">
        <v>183314</v>
      </c>
      <c r="F11" s="152">
        <v>227697</v>
      </c>
      <c r="G11" s="152">
        <v>17423</v>
      </c>
      <c r="H11" s="171">
        <v>245120</v>
      </c>
    </row>
    <row r="12" spans="1:8" ht="13.5" customHeight="1">
      <c r="A12" s="575" t="s">
        <v>276</v>
      </c>
      <c r="B12" s="480"/>
      <c r="C12" s="142"/>
      <c r="D12" s="304">
        <v>41851</v>
      </c>
      <c r="E12" s="304">
        <v>199320</v>
      </c>
      <c r="F12" s="304">
        <v>241171</v>
      </c>
      <c r="G12" s="304">
        <v>17857</v>
      </c>
      <c r="H12" s="304">
        <v>259028</v>
      </c>
    </row>
    <row r="13" spans="1:8">
      <c r="A13" s="90">
        <f>Titles!A22</f>
        <v>2025</v>
      </c>
      <c r="B13" s="508" t="s">
        <v>40</v>
      </c>
      <c r="C13" s="131"/>
      <c r="D13" s="564">
        <v>42990</v>
      </c>
      <c r="E13" s="564">
        <v>176150</v>
      </c>
      <c r="F13" s="564">
        <v>219140</v>
      </c>
      <c r="G13" s="564">
        <v>10888</v>
      </c>
      <c r="H13" s="164">
        <f t="shared" ref="H13:H16" si="0">IF(SUM(F13,G13)=0,"",SUM(F13,G13))</f>
        <v>230028</v>
      </c>
    </row>
    <row r="14" spans="1:8">
      <c r="A14" s="93"/>
      <c r="B14" s="479" t="s">
        <v>69</v>
      </c>
      <c r="C14" s="130"/>
      <c r="D14" s="94">
        <v>43586.999999999993</v>
      </c>
      <c r="E14" s="94">
        <v>210123</v>
      </c>
      <c r="F14" s="108">
        <v>253710</v>
      </c>
      <c r="G14" s="108">
        <v>22333.000000000004</v>
      </c>
      <c r="H14" s="165">
        <f t="shared" si="0"/>
        <v>276043</v>
      </c>
    </row>
    <row r="15" spans="1:8">
      <c r="A15" s="96"/>
      <c r="B15" s="479" t="s">
        <v>41</v>
      </c>
      <c r="C15" s="130"/>
      <c r="D15" s="94">
        <v>40872</v>
      </c>
      <c r="E15" s="94">
        <v>207772.00000000003</v>
      </c>
      <c r="F15" s="94">
        <v>248644</v>
      </c>
      <c r="G15" s="94">
        <v>23990</v>
      </c>
      <c r="H15" s="165">
        <f t="shared" si="0"/>
        <v>272634</v>
      </c>
    </row>
    <row r="16" spans="1:8">
      <c r="A16" s="74"/>
      <c r="B16" s="197" t="s">
        <v>42</v>
      </c>
      <c r="C16" s="132"/>
      <c r="D16" s="94">
        <v>40492.999999999993</v>
      </c>
      <c r="E16" s="304">
        <v>202275.99999999997</v>
      </c>
      <c r="F16" s="94">
        <v>242769</v>
      </c>
      <c r="G16" s="94">
        <v>13437.999999999998</v>
      </c>
      <c r="H16" s="165">
        <f t="shared" si="0"/>
        <v>256207</v>
      </c>
    </row>
    <row r="17" spans="1:8">
      <c r="A17" s="512"/>
      <c r="B17" s="513"/>
      <c r="C17" s="514"/>
      <c r="D17" s="564"/>
      <c r="F17" s="565"/>
      <c r="G17" s="564"/>
      <c r="H17" s="164"/>
    </row>
    <row r="18" spans="1:8">
      <c r="A18" s="90">
        <f>Titles!A23</f>
        <v>2026</v>
      </c>
      <c r="B18" s="503" t="s">
        <v>40</v>
      </c>
      <c r="C18" s="133"/>
      <c r="D18" s="564">
        <v>40275.000000000007</v>
      </c>
      <c r="E18" s="564">
        <v>193623</v>
      </c>
      <c r="F18" s="564">
        <v>233897.99999999997</v>
      </c>
      <c r="G18" s="564">
        <v>10651</v>
      </c>
      <c r="H18" s="164">
        <f>IF(SUM(F18,G18)=0,"",SUM(F18,G18))</f>
        <v>244548.99999999997</v>
      </c>
    </row>
    <row r="19" spans="1:8">
      <c r="A19" s="93"/>
      <c r="B19" s="479" t="s">
        <v>69</v>
      </c>
      <c r="C19" s="130"/>
      <c r="D19" s="94">
        <v>39239</v>
      </c>
      <c r="E19" s="94">
        <v>195704</v>
      </c>
      <c r="F19" s="108">
        <v>234942.99999999997</v>
      </c>
      <c r="G19" s="94">
        <v>11746.000000000002</v>
      </c>
      <c r="H19" s="165">
        <f t="shared" ref="H19:H21" si="1">IF(SUM(F19,G19)=0,"",SUM(F19,G19))</f>
        <v>246688.99999999997</v>
      </c>
    </row>
    <row r="20" spans="1:8">
      <c r="A20" s="96"/>
      <c r="B20" s="479" t="s">
        <v>41</v>
      </c>
      <c r="C20" s="130"/>
      <c r="D20" s="94">
        <v>39671</v>
      </c>
      <c r="E20" s="94">
        <v>187971</v>
      </c>
      <c r="F20" s="94">
        <v>227642</v>
      </c>
      <c r="G20" s="94">
        <v>20461</v>
      </c>
      <c r="H20" s="165">
        <f t="shared" si="1"/>
        <v>248103</v>
      </c>
    </row>
    <row r="21" spans="1:8">
      <c r="A21" s="74"/>
      <c r="B21" s="197" t="s">
        <v>42</v>
      </c>
      <c r="C21" s="132"/>
      <c r="D21" s="94" t="s">
        <v>39</v>
      </c>
      <c r="E21" s="94" t="s">
        <v>39</v>
      </c>
      <c r="F21" s="94" t="s">
        <v>39</v>
      </c>
      <c r="G21" s="94" t="s">
        <v>39</v>
      </c>
      <c r="H21" s="165" t="str">
        <f t="shared" si="1"/>
        <v/>
      </c>
    </row>
    <row r="22" spans="1:8">
      <c r="A22" s="90">
        <f>Titles!A22</f>
        <v>2025</v>
      </c>
      <c r="B22" s="503" t="s">
        <v>70</v>
      </c>
      <c r="C22" s="133"/>
      <c r="D22" s="91">
        <v>44028</v>
      </c>
      <c r="E22" s="91">
        <v>176269</v>
      </c>
      <c r="F22" s="91">
        <v>220297</v>
      </c>
      <c r="G22" s="91">
        <v>13532.999999999998</v>
      </c>
      <c r="H22" s="92">
        <f t="shared" ref="H22:H46" si="2">IF(SUM(F22,G22)=0,"",SUM(F22,G22))</f>
        <v>233830</v>
      </c>
    </row>
    <row r="23" spans="1:8">
      <c r="A23" s="98"/>
      <c r="B23" s="496" t="s">
        <v>71</v>
      </c>
      <c r="C23" s="134"/>
      <c r="D23" s="94">
        <v>42694.999999999993</v>
      </c>
      <c r="E23" s="94">
        <v>166594</v>
      </c>
      <c r="F23" s="94">
        <v>209289.00000000003</v>
      </c>
      <c r="G23" s="94">
        <v>13159</v>
      </c>
      <c r="H23" s="95">
        <f t="shared" si="2"/>
        <v>222448.00000000003</v>
      </c>
    </row>
    <row r="24" spans="1:8">
      <c r="A24" s="98"/>
      <c r="B24" s="496" t="s">
        <v>72</v>
      </c>
      <c r="C24" s="134"/>
      <c r="D24" s="94">
        <v>42423</v>
      </c>
      <c r="E24" s="94">
        <v>159826.00000000003</v>
      </c>
      <c r="F24" s="94">
        <v>202249.00000000003</v>
      </c>
      <c r="G24" s="94">
        <v>12245.000000000002</v>
      </c>
      <c r="H24" s="95">
        <f t="shared" si="2"/>
        <v>214494.00000000003</v>
      </c>
    </row>
    <row r="25" spans="1:8">
      <c r="A25" s="98"/>
      <c r="B25" s="496" t="s">
        <v>73</v>
      </c>
      <c r="C25" s="134"/>
      <c r="D25" s="94">
        <v>44333.000000000007</v>
      </c>
      <c r="E25" s="94">
        <v>216960</v>
      </c>
      <c r="F25" s="94">
        <v>261293</v>
      </c>
      <c r="G25" s="94">
        <v>20532.999999999996</v>
      </c>
      <c r="H25" s="95">
        <f t="shared" si="2"/>
        <v>281826</v>
      </c>
    </row>
    <row r="26" spans="1:8">
      <c r="A26" s="98"/>
      <c r="B26" s="496" t="s">
        <v>74</v>
      </c>
      <c r="C26" s="134"/>
      <c r="D26" s="94">
        <v>42278</v>
      </c>
      <c r="E26" s="94">
        <v>215415.00000000003</v>
      </c>
      <c r="F26" s="94">
        <v>257693.00000000003</v>
      </c>
      <c r="G26" s="94">
        <v>21008.000000000004</v>
      </c>
      <c r="H26" s="95">
        <f t="shared" si="2"/>
        <v>278701.00000000006</v>
      </c>
    </row>
    <row r="27" spans="1:8">
      <c r="A27" s="98"/>
      <c r="B27" s="496" t="s">
        <v>75</v>
      </c>
      <c r="C27" s="134"/>
      <c r="D27" s="94">
        <v>42938.999999999993</v>
      </c>
      <c r="E27" s="94">
        <v>219862.00000000003</v>
      </c>
      <c r="F27" s="94">
        <v>262801.00000000006</v>
      </c>
      <c r="G27" s="94">
        <v>21364</v>
      </c>
      <c r="H27" s="95">
        <f t="shared" si="2"/>
        <v>284165.00000000006</v>
      </c>
    </row>
    <row r="28" spans="1:8">
      <c r="A28" s="98"/>
      <c r="B28" s="496" t="s">
        <v>76</v>
      </c>
      <c r="C28" s="134"/>
      <c r="D28" s="94">
        <v>42049.000000000007</v>
      </c>
      <c r="E28" s="94">
        <v>228167.00000000003</v>
      </c>
      <c r="F28" s="94">
        <v>270216</v>
      </c>
      <c r="G28" s="94">
        <v>23661</v>
      </c>
      <c r="H28" s="95">
        <f t="shared" si="2"/>
        <v>293877</v>
      </c>
    </row>
    <row r="29" spans="1:8">
      <c r="A29" s="98"/>
      <c r="B29" s="496" t="s">
        <v>77</v>
      </c>
      <c r="C29" s="134"/>
      <c r="D29" s="94">
        <v>40179</v>
      </c>
      <c r="E29" s="94">
        <v>180076.00000000003</v>
      </c>
      <c r="F29" s="94">
        <v>220255</v>
      </c>
      <c r="G29" s="94">
        <v>24017.999999999996</v>
      </c>
      <c r="H29" s="95">
        <f t="shared" si="2"/>
        <v>244273</v>
      </c>
    </row>
    <row r="30" spans="1:8">
      <c r="A30" s="98"/>
      <c r="B30" s="496" t="s">
        <v>78</v>
      </c>
      <c r="C30" s="134"/>
      <c r="D30" s="94">
        <v>41587</v>
      </c>
      <c r="E30" s="94">
        <v>215708</v>
      </c>
      <c r="F30" s="94">
        <v>257295.00000000003</v>
      </c>
      <c r="G30" s="94">
        <v>23531</v>
      </c>
      <c r="H30" s="95">
        <f t="shared" si="2"/>
        <v>280826</v>
      </c>
    </row>
    <row r="31" spans="1:8">
      <c r="A31" s="98"/>
      <c r="B31" s="496" t="s">
        <v>79</v>
      </c>
      <c r="C31" s="134"/>
      <c r="D31" s="94">
        <v>41141.999999999993</v>
      </c>
      <c r="E31" s="94">
        <v>177076.00000000003</v>
      </c>
      <c r="F31" s="94">
        <v>218217.99999999997</v>
      </c>
      <c r="G31" s="94">
        <v>13021</v>
      </c>
      <c r="H31" s="95">
        <f t="shared" si="2"/>
        <v>231238.99999999997</v>
      </c>
    </row>
    <row r="32" spans="1:8">
      <c r="A32" s="98"/>
      <c r="B32" s="496" t="s">
        <v>80</v>
      </c>
      <c r="C32" s="134"/>
      <c r="D32" s="94">
        <v>39974</v>
      </c>
      <c r="E32" s="94">
        <v>200500</v>
      </c>
      <c r="F32" s="94">
        <v>240474</v>
      </c>
      <c r="G32" s="94">
        <v>12716.999999999998</v>
      </c>
      <c r="H32" s="95">
        <f t="shared" si="2"/>
        <v>253191</v>
      </c>
    </row>
    <row r="33" spans="1:11">
      <c r="A33" s="98"/>
      <c r="B33" s="496" t="s">
        <v>81</v>
      </c>
      <c r="C33" s="134"/>
      <c r="D33" s="94">
        <v>39518.999999999993</v>
      </c>
      <c r="E33" s="94">
        <v>230261</v>
      </c>
      <c r="F33" s="94">
        <v>269780</v>
      </c>
      <c r="G33" s="94">
        <v>12243</v>
      </c>
      <c r="H33" s="95">
        <f t="shared" si="2"/>
        <v>282023</v>
      </c>
    </row>
    <row r="34" spans="1:11">
      <c r="A34" s="509"/>
      <c r="B34" s="510"/>
      <c r="C34" s="511"/>
      <c r="D34" s="585"/>
      <c r="E34" s="585"/>
      <c r="F34" s="585"/>
      <c r="G34" s="586"/>
      <c r="H34" s="587"/>
    </row>
    <row r="35" spans="1:11">
      <c r="A35" s="90">
        <f>Titles!A23</f>
        <v>2026</v>
      </c>
      <c r="B35" s="503" t="s">
        <v>70</v>
      </c>
      <c r="C35" s="133"/>
      <c r="D35" s="108">
        <v>43705.999999999993</v>
      </c>
      <c r="E35" s="108">
        <v>180414.00000000003</v>
      </c>
      <c r="F35" s="108">
        <v>224120</v>
      </c>
      <c r="G35" s="588">
        <v>12658.000000000002</v>
      </c>
      <c r="H35" s="105">
        <f t="shared" si="2"/>
        <v>236778</v>
      </c>
    </row>
    <row r="36" spans="1:11">
      <c r="A36" s="98"/>
      <c r="B36" s="496" t="s">
        <v>71</v>
      </c>
      <c r="C36" s="134"/>
      <c r="D36" s="94">
        <v>39947</v>
      </c>
      <c r="E36" s="94">
        <v>196737.00000000003</v>
      </c>
      <c r="F36" s="94">
        <v>236683.99999999997</v>
      </c>
      <c r="G36" s="94">
        <v>12147</v>
      </c>
      <c r="H36" s="95">
        <f t="shared" si="2"/>
        <v>248830.99999999997</v>
      </c>
    </row>
    <row r="37" spans="1:11">
      <c r="A37" s="98"/>
      <c r="B37" s="496" t="s">
        <v>72</v>
      </c>
      <c r="C37" s="134"/>
      <c r="D37" s="94">
        <v>38561</v>
      </c>
      <c r="E37" s="94">
        <v>189265</v>
      </c>
      <c r="F37" s="94">
        <v>227826</v>
      </c>
      <c r="G37" s="94">
        <v>11745</v>
      </c>
      <c r="H37" s="95">
        <f t="shared" si="2"/>
        <v>239571</v>
      </c>
    </row>
    <row r="38" spans="1:11">
      <c r="A38" s="98"/>
      <c r="B38" s="496" t="s">
        <v>73</v>
      </c>
      <c r="C38" s="134"/>
      <c r="D38" s="94">
        <v>35912</v>
      </c>
      <c r="E38" s="94">
        <v>223392.00000000003</v>
      </c>
      <c r="F38" s="94">
        <v>259303.99999999997</v>
      </c>
      <c r="G38" s="94">
        <v>11388</v>
      </c>
      <c r="H38" s="95">
        <f t="shared" si="2"/>
        <v>270692</v>
      </c>
    </row>
    <row r="39" spans="1:11">
      <c r="A39" s="98"/>
      <c r="B39" s="496" t="s">
        <v>74</v>
      </c>
      <c r="C39" s="134"/>
      <c r="D39" s="94">
        <v>41100</v>
      </c>
      <c r="E39" s="94">
        <v>201442</v>
      </c>
      <c r="F39" s="94">
        <v>242541.99999999997</v>
      </c>
      <c r="G39" s="94">
        <v>11934.999999999998</v>
      </c>
      <c r="H39" s="95">
        <f t="shared" si="2"/>
        <v>254476.99999999997</v>
      </c>
    </row>
    <row r="40" spans="1:11">
      <c r="A40" s="98"/>
      <c r="B40" s="496" t="s">
        <v>75</v>
      </c>
      <c r="C40" s="134"/>
      <c r="D40" s="94">
        <v>38280</v>
      </c>
      <c r="E40" s="94">
        <v>190504.00000000003</v>
      </c>
      <c r="F40" s="94">
        <v>228784</v>
      </c>
      <c r="G40" s="94">
        <v>11053.999999999998</v>
      </c>
      <c r="H40" s="95">
        <f t="shared" si="2"/>
        <v>239838</v>
      </c>
    </row>
    <row r="41" spans="1:11">
      <c r="A41" s="98"/>
      <c r="B41" s="496" t="s">
        <v>76</v>
      </c>
      <c r="C41" s="134"/>
      <c r="D41" s="94">
        <v>39169.000000000007</v>
      </c>
      <c r="E41" s="94">
        <v>187141.00000000003</v>
      </c>
      <c r="F41" s="94">
        <v>226310</v>
      </c>
      <c r="G41" s="94">
        <v>20030.999999999996</v>
      </c>
      <c r="H41" s="95">
        <f t="shared" si="2"/>
        <v>246341</v>
      </c>
    </row>
    <row r="42" spans="1:11">
      <c r="A42" s="98"/>
      <c r="B42" s="496" t="s">
        <v>77</v>
      </c>
      <c r="C42" s="134"/>
      <c r="D42" s="94">
        <v>44070</v>
      </c>
      <c r="E42" s="94">
        <v>179881</v>
      </c>
      <c r="F42" s="94">
        <v>223951</v>
      </c>
      <c r="G42" s="94">
        <v>18272</v>
      </c>
      <c r="H42" s="95">
        <f t="shared" si="2"/>
        <v>242223</v>
      </c>
    </row>
    <row r="43" spans="1:11">
      <c r="A43" s="98"/>
      <c r="B43" s="496" t="s">
        <v>78</v>
      </c>
      <c r="C43" s="134"/>
      <c r="D43" s="94">
        <v>39885</v>
      </c>
      <c r="E43" s="94">
        <v>190916.99999999997</v>
      </c>
      <c r="F43" s="94">
        <v>230802.00000000003</v>
      </c>
      <c r="G43" s="94">
        <v>18094</v>
      </c>
      <c r="H43" s="95">
        <f t="shared" si="2"/>
        <v>248896.00000000003</v>
      </c>
    </row>
    <row r="44" spans="1:11">
      <c r="A44" s="98"/>
      <c r="B44" s="496" t="s">
        <v>79</v>
      </c>
      <c r="C44" s="134"/>
      <c r="D44" s="94" t="s">
        <v>39</v>
      </c>
      <c r="E44" s="94" t="s">
        <v>39</v>
      </c>
      <c r="F44" s="94" t="s">
        <v>39</v>
      </c>
      <c r="G44" s="94" t="s">
        <v>39</v>
      </c>
      <c r="H44" s="95" t="str">
        <f t="shared" si="2"/>
        <v/>
      </c>
    </row>
    <row r="45" spans="1:11">
      <c r="A45" s="98"/>
      <c r="B45" s="496" t="s">
        <v>80</v>
      </c>
      <c r="C45" s="134"/>
      <c r="D45" s="94" t="s">
        <v>39</v>
      </c>
      <c r="E45" s="94" t="s">
        <v>39</v>
      </c>
      <c r="F45" s="94" t="s">
        <v>39</v>
      </c>
      <c r="G45" s="94" t="s">
        <v>39</v>
      </c>
      <c r="H45" s="95" t="str">
        <f t="shared" si="2"/>
        <v/>
      </c>
    </row>
    <row r="46" spans="1:11" ht="12" thickBot="1">
      <c r="A46" s="75"/>
      <c r="B46" s="506" t="s">
        <v>81</v>
      </c>
      <c r="C46" s="136"/>
      <c r="D46" s="158" t="s">
        <v>39</v>
      </c>
      <c r="E46" s="158" t="s">
        <v>39</v>
      </c>
      <c r="F46" s="158" t="s">
        <v>39</v>
      </c>
      <c r="G46" s="83" t="s">
        <v>39</v>
      </c>
      <c r="H46" s="160" t="str">
        <f t="shared" si="2"/>
        <v/>
      </c>
    </row>
    <row r="47" spans="1:11" s="7" customFormat="1" ht="12" customHeight="1">
      <c r="A47" s="44" t="str">
        <f>Titles!$A$12</f>
        <v>Données de 2024, 2025 et 2026 fondées sur les définitions du recensement de 2021.</v>
      </c>
      <c r="B47" s="72"/>
      <c r="C47" s="295"/>
      <c r="D47" s="261"/>
      <c r="E47" s="45"/>
      <c r="F47" s="261"/>
      <c r="G47" s="261"/>
      <c r="H47" s="296"/>
      <c r="I47" s="182"/>
      <c r="J47" s="182"/>
      <c r="K47" s="246"/>
    </row>
    <row r="48" spans="1:11">
      <c r="A48" s="290" t="s">
        <v>58</v>
      </c>
      <c r="B48" s="251"/>
      <c r="C48" s="251"/>
      <c r="D48" s="251"/>
      <c r="E48" s="289"/>
      <c r="F48" s="251"/>
      <c r="G48" s="251"/>
      <c r="H48" s="251"/>
    </row>
    <row r="49" spans="1:8" s="252" customFormat="1" ht="10.9" customHeight="1">
      <c r="A49" s="262" t="str">
        <f>Titles!$A$10</f>
        <v>Source : Enquête sur les mises en chantier et les achèvements et Enquête sur les logements écoulés de la SCHL</v>
      </c>
      <c r="B49" s="251"/>
      <c r="C49" s="251"/>
      <c r="D49" s="251"/>
      <c r="E49" s="263"/>
      <c r="F49" s="251"/>
      <c r="G49" s="251"/>
      <c r="H49" s="251"/>
    </row>
    <row r="50" spans="1:8" s="252" customFormat="1" ht="10.9" customHeight="1">
      <c r="A50" s="253"/>
      <c r="B50" s="251"/>
      <c r="C50" s="251"/>
      <c r="D50" s="251"/>
      <c r="E50" s="254"/>
      <c r="F50" s="251"/>
      <c r="G50" s="251"/>
      <c r="H50" s="251"/>
    </row>
    <row r="51" spans="1:8" s="252" customFormat="1" ht="10.15" customHeight="1"/>
    <row r="52" spans="1:8" s="252" customFormat="1"/>
    <row r="62" spans="1:8">
      <c r="F62" s="8" t="s">
        <v>54</v>
      </c>
    </row>
  </sheetData>
  <phoneticPr fontId="11" type="noConversion"/>
  <pageMargins left="0.78740157480314965" right="0.51181102362204722" top="0.51181102362204722" bottom="0.51181102362204722" header="0.51181102362204722" footer="0.51181102362204722"/>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04472-86F1-4FD4-AEF0-D422316FBB05}">
  <dimension ref="A1:K47"/>
  <sheetViews>
    <sheetView showGridLines="0" zoomScaleNormal="100" workbookViewId="0">
      <pane xSplit="4" ySplit="6" topLeftCell="E7" activePane="bottomRight" state="frozen"/>
      <selection pane="topRight"/>
      <selection pane="bottomLeft"/>
      <selection pane="bottomRight"/>
    </sheetView>
  </sheetViews>
  <sheetFormatPr defaultColWidth="11.53515625" defaultRowHeight="11.5"/>
  <cols>
    <col min="1" max="1" width="14.765625" style="629" customWidth="1"/>
    <col min="2" max="2" width="4.765625" style="630" customWidth="1"/>
    <col min="3" max="3" width="4.23046875" style="629" customWidth="1"/>
    <col min="4" max="4" width="4.765625" style="629" customWidth="1"/>
    <col min="5" max="5" width="7.765625" style="629" customWidth="1"/>
    <col min="6" max="10" width="7.23046875" style="629" customWidth="1"/>
    <col min="11" max="16384" width="11.53515625" style="629"/>
  </cols>
  <sheetData>
    <row r="1" spans="1:10" s="639" customFormat="1" ht="16.149999999999999" customHeight="1">
      <c r="A1" s="723" t="s">
        <v>256</v>
      </c>
      <c r="B1" s="722"/>
      <c r="C1" s="721"/>
      <c r="D1" s="721"/>
      <c r="E1" s="721"/>
      <c r="F1" s="721"/>
      <c r="G1" s="721"/>
      <c r="H1" s="721"/>
      <c r="I1" s="721"/>
      <c r="J1" s="720"/>
    </row>
    <row r="2" spans="1:10" s="639" customFormat="1" ht="16.149999999999999" customHeight="1">
      <c r="A2" s="719" t="s">
        <v>257</v>
      </c>
      <c r="B2" s="718"/>
      <c r="C2" s="717"/>
      <c r="D2" s="717"/>
      <c r="E2" s="717"/>
      <c r="F2" s="717"/>
      <c r="G2" s="717"/>
      <c r="H2" s="717"/>
      <c r="I2" s="717"/>
      <c r="J2" s="716"/>
    </row>
    <row r="3" spans="1:10" s="639" customFormat="1" ht="16.149999999999999" customHeight="1">
      <c r="A3" s="715" t="s">
        <v>110</v>
      </c>
      <c r="B3" s="714"/>
      <c r="C3" s="714"/>
      <c r="D3" s="714"/>
      <c r="E3" s="714"/>
      <c r="F3" s="714"/>
      <c r="G3" s="714"/>
      <c r="H3" s="714"/>
      <c r="I3" s="714"/>
      <c r="J3" s="713"/>
    </row>
    <row r="4" spans="1:10" s="639" customFormat="1" ht="16.149999999999999" customHeight="1" thickBot="1">
      <c r="A4" s="712"/>
      <c r="B4" s="711"/>
      <c r="C4" s="711"/>
      <c r="D4" s="711"/>
      <c r="E4" s="711"/>
      <c r="F4" s="711"/>
      <c r="G4" s="711"/>
      <c r="H4" s="711"/>
      <c r="I4" s="711"/>
      <c r="J4" s="710"/>
    </row>
    <row r="5" spans="1:10" ht="14.15" customHeight="1">
      <c r="A5" s="709"/>
      <c r="B5" s="708"/>
      <c r="C5" s="707"/>
      <c r="D5" s="706"/>
      <c r="E5" s="705"/>
      <c r="F5" s="705"/>
      <c r="G5" s="705"/>
      <c r="H5" s="705"/>
      <c r="I5" s="705"/>
      <c r="J5" s="704"/>
    </row>
    <row r="6" spans="1:10" ht="14.15" customHeight="1">
      <c r="A6" s="703" t="s">
        <v>82</v>
      </c>
      <c r="B6" s="702"/>
      <c r="C6" s="701"/>
      <c r="D6" s="700"/>
      <c r="E6" s="699" t="s">
        <v>34</v>
      </c>
      <c r="F6" s="699" t="s">
        <v>20</v>
      </c>
      <c r="G6" s="699" t="s">
        <v>43</v>
      </c>
      <c r="H6" s="699" t="s">
        <v>1</v>
      </c>
      <c r="I6" s="699" t="s">
        <v>35</v>
      </c>
      <c r="J6" s="698" t="s">
        <v>33</v>
      </c>
    </row>
    <row r="7" spans="1:10" ht="13.5">
      <c r="A7" s="541" t="s">
        <v>251</v>
      </c>
      <c r="B7" s="795"/>
      <c r="C7" s="798"/>
      <c r="D7" s="697"/>
      <c r="E7" s="696">
        <v>13998</v>
      </c>
      <c r="F7" s="696">
        <v>41221</v>
      </c>
      <c r="G7" s="696">
        <v>72118</v>
      </c>
      <c r="H7" s="696">
        <v>56787</v>
      </c>
      <c r="I7" s="696">
        <v>43573</v>
      </c>
      <c r="J7" s="696">
        <v>227971</v>
      </c>
    </row>
    <row r="8" spans="1:10" ht="13.5">
      <c r="A8" s="542" t="s">
        <v>262</v>
      </c>
      <c r="B8" s="795"/>
      <c r="C8" s="798"/>
      <c r="D8" s="695"/>
      <c r="E8" s="304">
        <v>16856</v>
      </c>
      <c r="F8" s="304">
        <v>54220</v>
      </c>
      <c r="G8" s="304">
        <v>62561</v>
      </c>
      <c r="H8" s="304">
        <v>66002</v>
      </c>
      <c r="I8" s="304">
        <v>41532</v>
      </c>
      <c r="J8" s="678">
        <v>241171</v>
      </c>
    </row>
    <row r="9" spans="1:10">
      <c r="A9" s="694"/>
      <c r="B9" s="693"/>
      <c r="C9" s="666"/>
      <c r="D9" s="692"/>
      <c r="E9" s="673"/>
      <c r="F9" s="673"/>
      <c r="G9" s="664"/>
      <c r="H9" s="664"/>
      <c r="I9" s="664"/>
      <c r="J9" s="663"/>
    </row>
    <row r="10" spans="1:10" ht="12" customHeight="1">
      <c r="A10" s="662" t="s">
        <v>38</v>
      </c>
      <c r="B10" s="685">
        <v>2025</v>
      </c>
      <c r="C10" s="684" t="s">
        <v>44</v>
      </c>
      <c r="D10" s="686"/>
      <c r="E10" s="659">
        <v>3611.9999999999995</v>
      </c>
      <c r="F10" s="659">
        <v>4586</v>
      </c>
      <c r="G10" s="659">
        <v>11076</v>
      </c>
      <c r="H10" s="659">
        <v>20404</v>
      </c>
      <c r="I10" s="659">
        <v>3909</v>
      </c>
      <c r="J10" s="678">
        <f t="shared" ref="J10:J15" si="0">SUM(E10:I10)</f>
        <v>43587</v>
      </c>
    </row>
    <row r="11" spans="1:10" ht="12" customHeight="1">
      <c r="A11" s="657"/>
      <c r="B11" s="685">
        <v>2025</v>
      </c>
      <c r="C11" s="684" t="s">
        <v>41</v>
      </c>
      <c r="D11" s="680"/>
      <c r="E11" s="303">
        <v>3714</v>
      </c>
      <c r="F11" s="303">
        <v>4830</v>
      </c>
      <c r="G11" s="303">
        <v>9362</v>
      </c>
      <c r="H11" s="303">
        <v>18891</v>
      </c>
      <c r="I11" s="303">
        <v>4075</v>
      </c>
      <c r="J11" s="678">
        <f t="shared" si="0"/>
        <v>40872</v>
      </c>
    </row>
    <row r="12" spans="1:10" ht="12" customHeight="1">
      <c r="A12" s="658" t="s">
        <v>37</v>
      </c>
      <c r="B12" s="685">
        <v>2025</v>
      </c>
      <c r="C12" s="684" t="s">
        <v>44</v>
      </c>
      <c r="D12" s="680"/>
      <c r="E12" s="659">
        <v>13494</v>
      </c>
      <c r="F12" s="659">
        <v>46037</v>
      </c>
      <c r="G12" s="659">
        <v>54296</v>
      </c>
      <c r="H12" s="659">
        <v>54626.999999999993</v>
      </c>
      <c r="I12" s="659">
        <v>41669</v>
      </c>
      <c r="J12" s="678">
        <f t="shared" si="0"/>
        <v>210123</v>
      </c>
    </row>
    <row r="13" spans="1:10" ht="12" customHeight="1">
      <c r="A13" s="657"/>
      <c r="B13" s="685">
        <v>2025</v>
      </c>
      <c r="C13" s="684" t="s">
        <v>41</v>
      </c>
      <c r="D13" s="680"/>
      <c r="E13" s="303">
        <v>14594.000000000002</v>
      </c>
      <c r="F13" s="303">
        <v>45945</v>
      </c>
      <c r="G13" s="303">
        <v>62307</v>
      </c>
      <c r="H13" s="303">
        <v>45122</v>
      </c>
      <c r="I13" s="303">
        <v>39804</v>
      </c>
      <c r="J13" s="678">
        <f t="shared" si="0"/>
        <v>207772</v>
      </c>
    </row>
    <row r="14" spans="1:10" ht="12" customHeight="1">
      <c r="A14" s="654" t="s">
        <v>33</v>
      </c>
      <c r="B14" s="685">
        <v>2025</v>
      </c>
      <c r="C14" s="684" t="s">
        <v>44</v>
      </c>
      <c r="D14" s="680"/>
      <c r="E14" s="659">
        <f t="shared" ref="E14:I15" si="1">SUM(E10,E12)</f>
        <v>17106</v>
      </c>
      <c r="F14" s="659">
        <f t="shared" si="1"/>
        <v>50623</v>
      </c>
      <c r="G14" s="659">
        <f t="shared" si="1"/>
        <v>65372</v>
      </c>
      <c r="H14" s="659">
        <f t="shared" si="1"/>
        <v>75031</v>
      </c>
      <c r="I14" s="659">
        <f t="shared" si="1"/>
        <v>45578</v>
      </c>
      <c r="J14" s="678">
        <f t="shared" si="0"/>
        <v>253710</v>
      </c>
    </row>
    <row r="15" spans="1:10" ht="12" customHeight="1">
      <c r="A15" s="683"/>
      <c r="B15" s="682">
        <v>2025</v>
      </c>
      <c r="C15" s="681" t="s">
        <v>41</v>
      </c>
      <c r="D15" s="691"/>
      <c r="E15" s="679">
        <f t="shared" si="1"/>
        <v>18308</v>
      </c>
      <c r="F15" s="679">
        <f t="shared" si="1"/>
        <v>50775</v>
      </c>
      <c r="G15" s="679">
        <f t="shared" si="1"/>
        <v>71669</v>
      </c>
      <c r="H15" s="679">
        <f t="shared" si="1"/>
        <v>64013</v>
      </c>
      <c r="I15" s="679">
        <f t="shared" si="1"/>
        <v>43879</v>
      </c>
      <c r="J15" s="678">
        <f t="shared" si="0"/>
        <v>248644</v>
      </c>
    </row>
    <row r="16" spans="1:10" ht="10.15" customHeight="1">
      <c r="A16" s="677"/>
      <c r="B16" s="690"/>
      <c r="C16" s="689"/>
      <c r="D16" s="688"/>
      <c r="E16" s="687"/>
      <c r="F16" s="687"/>
      <c r="G16" s="687"/>
      <c r="H16" s="687"/>
      <c r="I16" s="687"/>
      <c r="J16" s="672"/>
    </row>
    <row r="17" spans="1:10" ht="12" customHeight="1">
      <c r="A17" s="662" t="s">
        <v>38</v>
      </c>
      <c r="B17" s="685">
        <v>2026</v>
      </c>
      <c r="C17" s="684" t="s">
        <v>44</v>
      </c>
      <c r="D17" s="686"/>
      <c r="E17" s="659">
        <v>3246.0000000000005</v>
      </c>
      <c r="F17" s="659">
        <v>4836</v>
      </c>
      <c r="G17" s="659">
        <v>10079</v>
      </c>
      <c r="H17" s="659">
        <v>17692.999999999996</v>
      </c>
      <c r="I17" s="659">
        <v>3385</v>
      </c>
      <c r="J17" s="678">
        <f t="shared" ref="J17:J22" si="2">SUM(E17:I17)</f>
        <v>39239</v>
      </c>
    </row>
    <row r="18" spans="1:10" ht="12" customHeight="1">
      <c r="A18" s="657"/>
      <c r="B18" s="685">
        <v>2026</v>
      </c>
      <c r="C18" s="684" t="s">
        <v>41</v>
      </c>
      <c r="D18" s="680"/>
      <c r="E18" s="303">
        <v>2911</v>
      </c>
      <c r="F18" s="303">
        <v>4980</v>
      </c>
      <c r="G18" s="303">
        <v>10261</v>
      </c>
      <c r="H18" s="303">
        <v>18000</v>
      </c>
      <c r="I18" s="659">
        <v>3519</v>
      </c>
      <c r="J18" s="678">
        <f t="shared" si="2"/>
        <v>39671</v>
      </c>
    </row>
    <row r="19" spans="1:10" ht="12" customHeight="1">
      <c r="A19" s="658" t="s">
        <v>37</v>
      </c>
      <c r="B19" s="685">
        <v>2026</v>
      </c>
      <c r="C19" s="684" t="s">
        <v>44</v>
      </c>
      <c r="D19" s="680"/>
      <c r="E19" s="659">
        <v>10931</v>
      </c>
      <c r="F19" s="659">
        <v>45148</v>
      </c>
      <c r="G19" s="659">
        <v>59727</v>
      </c>
      <c r="H19" s="659">
        <v>45977.999999999993</v>
      </c>
      <c r="I19" s="659">
        <v>33920</v>
      </c>
      <c r="J19" s="678">
        <f t="shared" si="2"/>
        <v>195704</v>
      </c>
    </row>
    <row r="20" spans="1:10" ht="12" customHeight="1">
      <c r="A20" s="657"/>
      <c r="B20" s="685">
        <v>2026</v>
      </c>
      <c r="C20" s="684" t="s">
        <v>41</v>
      </c>
      <c r="D20" s="680"/>
      <c r="E20" s="303">
        <v>13060</v>
      </c>
      <c r="F20" s="303">
        <v>50299</v>
      </c>
      <c r="G20" s="303">
        <v>36666</v>
      </c>
      <c r="H20" s="303">
        <v>47064</v>
      </c>
      <c r="I20" s="303">
        <v>40882</v>
      </c>
      <c r="J20" s="678">
        <f t="shared" si="2"/>
        <v>187971</v>
      </c>
    </row>
    <row r="21" spans="1:10" ht="12" customHeight="1">
      <c r="A21" s="654" t="s">
        <v>33</v>
      </c>
      <c r="B21" s="685">
        <v>2026</v>
      </c>
      <c r="C21" s="684" t="s">
        <v>44</v>
      </c>
      <c r="D21" s="680"/>
      <c r="E21" s="659">
        <f t="shared" ref="E21:I22" si="3">SUM(E17,E19)</f>
        <v>14177</v>
      </c>
      <c r="F21" s="659">
        <f t="shared" si="3"/>
        <v>49984</v>
      </c>
      <c r="G21" s="659">
        <f t="shared" si="3"/>
        <v>69806</v>
      </c>
      <c r="H21" s="659">
        <f t="shared" si="3"/>
        <v>63670.999999999985</v>
      </c>
      <c r="I21" s="659">
        <f t="shared" si="3"/>
        <v>37305</v>
      </c>
      <c r="J21" s="678">
        <f t="shared" si="2"/>
        <v>234943</v>
      </c>
    </row>
    <row r="22" spans="1:10" ht="12" customHeight="1">
      <c r="A22" s="683"/>
      <c r="B22" s="682">
        <v>2026</v>
      </c>
      <c r="C22" s="681" t="s">
        <v>41</v>
      </c>
      <c r="D22" s="680"/>
      <c r="E22" s="679">
        <f t="shared" si="3"/>
        <v>15971</v>
      </c>
      <c r="F22" s="679">
        <f t="shared" si="3"/>
        <v>55279</v>
      </c>
      <c r="G22" s="679">
        <f t="shared" si="3"/>
        <v>46927</v>
      </c>
      <c r="H22" s="679">
        <f t="shared" si="3"/>
        <v>65064</v>
      </c>
      <c r="I22" s="679">
        <f t="shared" si="3"/>
        <v>44401</v>
      </c>
      <c r="J22" s="678">
        <f t="shared" si="2"/>
        <v>227642</v>
      </c>
    </row>
    <row r="23" spans="1:10" ht="10.15" customHeight="1">
      <c r="A23" s="677"/>
      <c r="B23" s="676"/>
      <c r="C23" s="675"/>
      <c r="D23" s="674"/>
      <c r="E23" s="673"/>
      <c r="F23" s="673"/>
      <c r="G23" s="673"/>
      <c r="H23" s="673"/>
      <c r="I23" s="673"/>
      <c r="J23" s="672"/>
    </row>
    <row r="24" spans="1:10" ht="12" customHeight="1">
      <c r="A24" s="662" t="s">
        <v>38</v>
      </c>
      <c r="B24" s="795">
        <v>2025</v>
      </c>
      <c r="C24" s="653" t="s">
        <v>280</v>
      </c>
      <c r="D24" s="661"/>
      <c r="E24" s="659">
        <v>3908.0000000000005</v>
      </c>
      <c r="F24" s="659">
        <v>5282</v>
      </c>
      <c r="G24" s="659">
        <v>9612</v>
      </c>
      <c r="H24" s="659">
        <v>19306</v>
      </c>
      <c r="I24" s="659">
        <v>3941</v>
      </c>
      <c r="J24" s="671">
        <f t="shared" ref="J24:J29" si="4">SUM(E24:I24)</f>
        <v>42049</v>
      </c>
    </row>
    <row r="25" spans="1:10" ht="12" customHeight="1">
      <c r="A25" s="657"/>
      <c r="B25" s="795">
        <v>2025</v>
      </c>
      <c r="C25" s="653" t="s">
        <v>77</v>
      </c>
      <c r="D25" s="652"/>
      <c r="E25" s="659">
        <v>3453.9999999999995</v>
      </c>
      <c r="F25" s="659">
        <v>4864</v>
      </c>
      <c r="G25" s="659">
        <v>9874</v>
      </c>
      <c r="H25" s="659">
        <v>17785</v>
      </c>
      <c r="I25" s="659">
        <v>4202</v>
      </c>
      <c r="J25" s="650">
        <f t="shared" si="4"/>
        <v>40179</v>
      </c>
    </row>
    <row r="26" spans="1:10" ht="12" customHeight="1">
      <c r="A26" s="656"/>
      <c r="B26" s="795">
        <v>2025</v>
      </c>
      <c r="C26" s="802" t="s">
        <v>283</v>
      </c>
      <c r="D26" s="652"/>
      <c r="E26" s="659">
        <v>3800</v>
      </c>
      <c r="F26" s="659">
        <v>4819</v>
      </c>
      <c r="G26" s="659">
        <v>9468</v>
      </c>
      <c r="H26" s="659">
        <v>19504</v>
      </c>
      <c r="I26" s="659">
        <v>3996</v>
      </c>
      <c r="J26" s="650">
        <f t="shared" si="4"/>
        <v>41587</v>
      </c>
    </row>
    <row r="27" spans="1:10" ht="12" customHeight="1">
      <c r="A27" s="658" t="s">
        <v>37</v>
      </c>
      <c r="B27" s="795">
        <v>2025</v>
      </c>
      <c r="C27" s="653" t="s">
        <v>280</v>
      </c>
      <c r="D27" s="652"/>
      <c r="E27" s="303">
        <v>25487.000000000004</v>
      </c>
      <c r="F27" s="303">
        <v>48943</v>
      </c>
      <c r="G27" s="303">
        <v>62990</v>
      </c>
      <c r="H27" s="303">
        <v>40452.999999999993</v>
      </c>
      <c r="I27" s="303">
        <v>50294</v>
      </c>
      <c r="J27" s="650">
        <f t="shared" si="4"/>
        <v>228167</v>
      </c>
    </row>
    <row r="28" spans="1:10" ht="12" customHeight="1">
      <c r="A28" s="657"/>
      <c r="B28" s="795">
        <v>2025</v>
      </c>
      <c r="C28" s="653" t="s">
        <v>77</v>
      </c>
      <c r="D28" s="652"/>
      <c r="E28" s="303">
        <v>13264</v>
      </c>
      <c r="F28" s="303">
        <v>41407</v>
      </c>
      <c r="G28" s="303">
        <v>44673</v>
      </c>
      <c r="H28" s="303">
        <v>41261</v>
      </c>
      <c r="I28" s="303">
        <v>39471</v>
      </c>
      <c r="J28" s="650">
        <f t="shared" si="4"/>
        <v>180076</v>
      </c>
    </row>
    <row r="29" spans="1:10" ht="12" customHeight="1">
      <c r="A29" s="656"/>
      <c r="B29" s="795">
        <v>2025</v>
      </c>
      <c r="C29" s="653" t="s">
        <v>283</v>
      </c>
      <c r="D29" s="652"/>
      <c r="E29" s="303">
        <v>8864</v>
      </c>
      <c r="F29" s="303">
        <v>46459.999999999993</v>
      </c>
      <c r="G29" s="303">
        <v>76973</v>
      </c>
      <c r="H29" s="303">
        <v>53254.999999999993</v>
      </c>
      <c r="I29" s="303">
        <v>30156</v>
      </c>
      <c r="J29" s="650">
        <f t="shared" si="4"/>
        <v>215708</v>
      </c>
    </row>
    <row r="30" spans="1:10" ht="12" customHeight="1">
      <c r="A30" s="654" t="s">
        <v>33</v>
      </c>
      <c r="B30" s="795">
        <v>2025</v>
      </c>
      <c r="C30" s="653" t="s">
        <v>280</v>
      </c>
      <c r="D30" s="652"/>
      <c r="E30" s="651">
        <f t="shared" ref="E30:J32" si="5">SUM(E24,E27)</f>
        <v>29395.000000000004</v>
      </c>
      <c r="F30" s="651">
        <f t="shared" si="5"/>
        <v>54225</v>
      </c>
      <c r="G30" s="651">
        <f t="shared" si="5"/>
        <v>72602</v>
      </c>
      <c r="H30" s="651">
        <f t="shared" si="5"/>
        <v>59758.999999999993</v>
      </c>
      <c r="I30" s="651">
        <f t="shared" si="5"/>
        <v>54235</v>
      </c>
      <c r="J30" s="650">
        <f t="shared" si="5"/>
        <v>270216</v>
      </c>
    </row>
    <row r="31" spans="1:10" ht="12" customHeight="1">
      <c r="A31" s="654"/>
      <c r="B31" s="795">
        <v>2025</v>
      </c>
      <c r="C31" s="653" t="s">
        <v>77</v>
      </c>
      <c r="D31" s="652"/>
      <c r="E31" s="651">
        <f t="shared" si="5"/>
        <v>16718</v>
      </c>
      <c r="F31" s="651">
        <f t="shared" si="5"/>
        <v>46271</v>
      </c>
      <c r="G31" s="651">
        <f t="shared" si="5"/>
        <v>54547</v>
      </c>
      <c r="H31" s="651">
        <f t="shared" si="5"/>
        <v>59046</v>
      </c>
      <c r="I31" s="651">
        <f t="shared" si="5"/>
        <v>43673</v>
      </c>
      <c r="J31" s="650">
        <f t="shared" si="5"/>
        <v>220255</v>
      </c>
    </row>
    <row r="32" spans="1:10" ht="12" customHeight="1">
      <c r="A32" s="670"/>
      <c r="B32" s="795">
        <v>2025</v>
      </c>
      <c r="C32" s="653" t="s">
        <v>283</v>
      </c>
      <c r="D32" s="652"/>
      <c r="E32" s="669">
        <f t="shared" si="5"/>
        <v>12664</v>
      </c>
      <c r="F32" s="669">
        <f t="shared" si="5"/>
        <v>51278.999999999993</v>
      </c>
      <c r="G32" s="669">
        <f t="shared" si="5"/>
        <v>86441</v>
      </c>
      <c r="H32" s="669">
        <f t="shared" si="5"/>
        <v>72759</v>
      </c>
      <c r="I32" s="669">
        <f t="shared" si="5"/>
        <v>34152</v>
      </c>
      <c r="J32" s="668">
        <f t="shared" si="5"/>
        <v>257295</v>
      </c>
    </row>
    <row r="33" spans="1:11" ht="10.15" customHeight="1">
      <c r="A33" s="667"/>
      <c r="B33" s="796"/>
      <c r="C33" s="666"/>
      <c r="D33" s="665"/>
      <c r="E33" s="664"/>
      <c r="F33" s="664"/>
      <c r="G33" s="664"/>
      <c r="H33" s="664"/>
      <c r="I33" s="664"/>
      <c r="J33" s="663"/>
    </row>
    <row r="34" spans="1:11" ht="12" customHeight="1">
      <c r="A34" s="662" t="s">
        <v>38</v>
      </c>
      <c r="B34" s="795">
        <v>2026</v>
      </c>
      <c r="C34" s="653" t="s">
        <v>280</v>
      </c>
      <c r="D34" s="661"/>
      <c r="E34" s="659">
        <v>2834</v>
      </c>
      <c r="F34" s="659">
        <v>5078</v>
      </c>
      <c r="G34" s="659">
        <v>11072</v>
      </c>
      <c r="H34" s="659">
        <v>16627.000000000004</v>
      </c>
      <c r="I34" s="659">
        <v>3558</v>
      </c>
      <c r="J34" s="660">
        <f t="shared" ref="J34:J39" si="6">SUM(E34:I34)</f>
        <v>39169</v>
      </c>
    </row>
    <row r="35" spans="1:11" ht="12" customHeight="1">
      <c r="A35" s="657"/>
      <c r="B35" s="795">
        <v>2026</v>
      </c>
      <c r="C35" s="653" t="s">
        <v>77</v>
      </c>
      <c r="D35" s="652"/>
      <c r="E35" s="303">
        <v>3027</v>
      </c>
      <c r="F35" s="659">
        <v>5368</v>
      </c>
      <c r="G35" s="659">
        <v>10491</v>
      </c>
      <c r="H35" s="659">
        <v>21666</v>
      </c>
      <c r="I35" s="659">
        <v>3518</v>
      </c>
      <c r="J35" s="655">
        <f t="shared" si="6"/>
        <v>44070</v>
      </c>
    </row>
    <row r="36" spans="1:11" ht="12" customHeight="1">
      <c r="A36" s="656"/>
      <c r="B36" s="795">
        <v>2026</v>
      </c>
      <c r="C36" s="653" t="s">
        <v>283</v>
      </c>
      <c r="D36" s="652"/>
      <c r="E36" s="303">
        <v>2766</v>
      </c>
      <c r="F36" s="659">
        <v>4947</v>
      </c>
      <c r="G36" s="659">
        <v>11442</v>
      </c>
      <c r="H36" s="659">
        <v>17256.999999999996</v>
      </c>
      <c r="I36" s="659">
        <v>3473</v>
      </c>
      <c r="J36" s="655">
        <f t="shared" si="6"/>
        <v>39885</v>
      </c>
    </row>
    <row r="37" spans="1:11" ht="12" customHeight="1">
      <c r="A37" s="658" t="s">
        <v>37</v>
      </c>
      <c r="B37" s="795">
        <v>2026</v>
      </c>
      <c r="C37" s="653" t="s">
        <v>280</v>
      </c>
      <c r="D37" s="652"/>
      <c r="E37" s="303">
        <v>13067</v>
      </c>
      <c r="F37" s="303">
        <v>56862</v>
      </c>
      <c r="G37" s="303">
        <v>42122</v>
      </c>
      <c r="H37" s="303">
        <v>45397</v>
      </c>
      <c r="I37" s="303">
        <v>29693</v>
      </c>
      <c r="J37" s="655">
        <f t="shared" si="6"/>
        <v>187141</v>
      </c>
    </row>
    <row r="38" spans="1:11" ht="12" customHeight="1">
      <c r="A38" s="657"/>
      <c r="B38" s="795">
        <v>2026</v>
      </c>
      <c r="C38" s="653" t="s">
        <v>77</v>
      </c>
      <c r="D38" s="652"/>
      <c r="E38" s="303">
        <v>10336</v>
      </c>
      <c r="F38" s="303">
        <v>53086.999999999993</v>
      </c>
      <c r="G38" s="303">
        <v>31492</v>
      </c>
      <c r="H38" s="303">
        <v>44640</v>
      </c>
      <c r="I38" s="303">
        <v>40326</v>
      </c>
      <c r="J38" s="655">
        <f t="shared" si="6"/>
        <v>179881</v>
      </c>
    </row>
    <row r="39" spans="1:11" ht="12" customHeight="1">
      <c r="A39" s="656"/>
      <c r="B39" s="795">
        <v>2026</v>
      </c>
      <c r="C39" s="653" t="s">
        <v>283</v>
      </c>
      <c r="D39" s="652"/>
      <c r="E39" s="303">
        <v>17089</v>
      </c>
      <c r="F39" s="303">
        <v>40287</v>
      </c>
      <c r="G39" s="303">
        <v>33849.000000000007</v>
      </c>
      <c r="H39" s="303">
        <v>52045</v>
      </c>
      <c r="I39" s="303">
        <v>47647</v>
      </c>
      <c r="J39" s="655">
        <f t="shared" si="6"/>
        <v>190917</v>
      </c>
    </row>
    <row r="40" spans="1:11" ht="12" customHeight="1">
      <c r="A40" s="654" t="s">
        <v>33</v>
      </c>
      <c r="B40" s="795">
        <v>2026</v>
      </c>
      <c r="C40" s="653" t="s">
        <v>280</v>
      </c>
      <c r="D40" s="652"/>
      <c r="E40" s="651">
        <f t="shared" ref="E40:J42" si="7">SUM(E34,E37)</f>
        <v>15901</v>
      </c>
      <c r="F40" s="651">
        <f t="shared" si="7"/>
        <v>61940</v>
      </c>
      <c r="G40" s="651">
        <f t="shared" si="7"/>
        <v>53194</v>
      </c>
      <c r="H40" s="651">
        <f t="shared" si="7"/>
        <v>62024</v>
      </c>
      <c r="I40" s="651">
        <f t="shared" si="7"/>
        <v>33251</v>
      </c>
      <c r="J40" s="650">
        <f t="shared" si="7"/>
        <v>226310</v>
      </c>
    </row>
    <row r="41" spans="1:11" ht="12" customHeight="1">
      <c r="A41" s="654"/>
      <c r="B41" s="795">
        <v>2026</v>
      </c>
      <c r="C41" s="800" t="s">
        <v>77</v>
      </c>
      <c r="D41" s="652"/>
      <c r="E41" s="651">
        <f t="shared" si="7"/>
        <v>13363</v>
      </c>
      <c r="F41" s="651">
        <f t="shared" si="7"/>
        <v>58454.999999999993</v>
      </c>
      <c r="G41" s="651">
        <f t="shared" si="7"/>
        <v>41983</v>
      </c>
      <c r="H41" s="651">
        <f t="shared" si="7"/>
        <v>66306</v>
      </c>
      <c r="I41" s="651">
        <f t="shared" si="7"/>
        <v>43844</v>
      </c>
      <c r="J41" s="650">
        <f t="shared" si="7"/>
        <v>223951</v>
      </c>
    </row>
    <row r="42" spans="1:11" ht="12" customHeight="1" thickBot="1">
      <c r="A42" s="649"/>
      <c r="B42" s="797">
        <v>2026</v>
      </c>
      <c r="C42" s="648" t="s">
        <v>283</v>
      </c>
      <c r="D42" s="648"/>
      <c r="E42" s="647">
        <f t="shared" si="7"/>
        <v>19855</v>
      </c>
      <c r="F42" s="647">
        <f t="shared" si="7"/>
        <v>45234</v>
      </c>
      <c r="G42" s="647">
        <f t="shared" si="7"/>
        <v>45291.000000000007</v>
      </c>
      <c r="H42" s="647">
        <f t="shared" si="7"/>
        <v>69302</v>
      </c>
      <c r="I42" s="647">
        <f t="shared" si="7"/>
        <v>51120</v>
      </c>
      <c r="J42" s="646">
        <f t="shared" si="7"/>
        <v>230802</v>
      </c>
    </row>
    <row r="43" spans="1:11" s="639" customFormat="1" ht="12" customHeight="1">
      <c r="A43" s="44" t="str">
        <f>Titles!$A$12</f>
        <v>Données de 2024, 2025 et 2026 fondées sur les définitions du recensement de 2021.</v>
      </c>
      <c r="B43" s="645"/>
      <c r="C43" s="644"/>
      <c r="D43" s="642"/>
      <c r="E43" s="643"/>
      <c r="F43" s="642"/>
      <c r="G43" s="642"/>
      <c r="H43" s="641"/>
      <c r="I43" s="629"/>
      <c r="J43" s="629"/>
      <c r="K43" s="640"/>
    </row>
    <row r="44" spans="1:11">
      <c r="A44" s="606" t="s">
        <v>184</v>
      </c>
      <c r="B44" s="637"/>
      <c r="C44" s="636"/>
      <c r="D44" s="636"/>
      <c r="E44" s="638"/>
      <c r="F44" s="636"/>
      <c r="G44" s="636"/>
      <c r="H44" s="636"/>
      <c r="I44" s="635"/>
      <c r="J44" s="635"/>
    </row>
    <row r="45" spans="1:11" s="635" customFormat="1" ht="10.9" customHeight="1">
      <c r="A45" s="608" t="s">
        <v>152</v>
      </c>
      <c r="B45" s="637"/>
      <c r="C45" s="636"/>
      <c r="D45" s="636"/>
      <c r="E45" s="632"/>
      <c r="F45" s="636"/>
      <c r="G45" s="636"/>
      <c r="H45" s="636"/>
    </row>
    <row r="46" spans="1:11" s="635" customFormat="1" ht="10.9" customHeight="1"/>
    <row r="47" spans="1:11" ht="12" customHeight="1">
      <c r="A47" s="634"/>
      <c r="B47" s="633"/>
      <c r="C47" s="631"/>
      <c r="D47" s="631"/>
      <c r="E47" s="631"/>
      <c r="F47" s="632"/>
      <c r="H47" s="631"/>
      <c r="I47" s="631"/>
      <c r="J47" s="631"/>
    </row>
  </sheetData>
  <pageMargins left="0.78740157480314965" right="0.51181102362204722" top="0.51181102362204722" bottom="0.51181102362204722" header="0.51181102362204722" footer="0.51181102362204722"/>
  <pageSetup orientation="portrait" r:id="rId1"/>
  <headerFooter alignWithMargins="0">
    <oddHeader>&amp;C&amp;"Calibri"&amp;10&amp;K000000 Protected External-Protégé Externe&amp;1#_x000D_</oddHeader>
    <oddFooter>&amp;C_x000D_&amp;1#&amp;"Calibri"&amp;10&amp;K000000 Protected External-Protégé Externe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showGridLines="0" showZeros="0" zoomScale="112" zoomScaleNormal="112" workbookViewId="0">
      <pane xSplit="3" ySplit="6" topLeftCell="D7" activePane="bottomRight" state="frozen"/>
      <selection pane="topRight"/>
      <selection pane="bottomLeft"/>
      <selection pane="bottomRight"/>
    </sheetView>
  </sheetViews>
  <sheetFormatPr defaultColWidth="11.53515625" defaultRowHeight="15.5"/>
  <cols>
    <col min="1" max="1" width="6.23046875" customWidth="1"/>
    <col min="2" max="3" width="8.23046875" customWidth="1"/>
    <col min="4" max="9" width="8.4609375" customWidth="1"/>
  </cols>
  <sheetData>
    <row r="1" spans="1:9" ht="16.149999999999999" customHeight="1">
      <c r="A1" s="350" t="s">
        <v>87</v>
      </c>
      <c r="B1" s="351"/>
      <c r="C1" s="351"/>
      <c r="D1" s="351"/>
      <c r="E1" s="351"/>
      <c r="F1" s="351"/>
      <c r="G1" s="351"/>
      <c r="H1" s="351"/>
      <c r="I1" s="352"/>
    </row>
    <row r="2" spans="1:9" ht="16.149999999999999" customHeight="1">
      <c r="A2" s="353" t="s">
        <v>118</v>
      </c>
      <c r="B2" s="354"/>
      <c r="C2" s="354"/>
      <c r="D2" s="354"/>
      <c r="E2" s="354"/>
      <c r="F2" s="354"/>
      <c r="G2" s="354"/>
      <c r="H2" s="354"/>
      <c r="I2" s="355"/>
    </row>
    <row r="3" spans="1:9" ht="16.149999999999999" customHeight="1">
      <c r="A3" s="469" t="s">
        <v>110</v>
      </c>
      <c r="B3" s="357"/>
      <c r="C3" s="357"/>
      <c r="D3" s="357"/>
      <c r="E3" s="357"/>
      <c r="F3" s="357"/>
      <c r="G3" s="357"/>
      <c r="H3" s="357"/>
      <c r="I3" s="358"/>
    </row>
    <row r="4" spans="1:9" ht="16.149999999999999" customHeight="1" thickBot="1">
      <c r="A4" s="359"/>
      <c r="B4" s="360"/>
      <c r="C4" s="360"/>
      <c r="D4" s="360"/>
      <c r="E4" s="360"/>
      <c r="F4" s="360"/>
      <c r="G4" s="360"/>
      <c r="H4" s="360"/>
      <c r="I4" s="361"/>
    </row>
    <row r="5" spans="1:9" ht="12" customHeight="1">
      <c r="A5" s="69"/>
      <c r="B5" s="76"/>
      <c r="C5" s="84"/>
      <c r="D5" s="101"/>
      <c r="E5" s="102"/>
      <c r="F5" s="102"/>
      <c r="G5" s="102"/>
      <c r="H5" s="101"/>
      <c r="I5" s="103"/>
    </row>
    <row r="6" spans="1:9" ht="12" customHeight="1">
      <c r="A6" s="118" t="s">
        <v>88</v>
      </c>
      <c r="B6" s="114"/>
      <c r="C6" s="119"/>
      <c r="D6" s="120" t="s">
        <v>34</v>
      </c>
      <c r="E6" s="120" t="s">
        <v>20</v>
      </c>
      <c r="F6" s="120" t="s">
        <v>43</v>
      </c>
      <c r="G6" s="120" t="s">
        <v>1</v>
      </c>
      <c r="H6" s="120" t="s">
        <v>35</v>
      </c>
      <c r="I6" s="121" t="s">
        <v>33</v>
      </c>
    </row>
    <row r="7" spans="1:9" ht="12" customHeight="1">
      <c r="A7" s="541" t="s">
        <v>251</v>
      </c>
      <c r="B7" s="109"/>
      <c r="C7" s="107"/>
      <c r="D7" s="152">
        <v>13998</v>
      </c>
      <c r="E7" s="152">
        <v>41221</v>
      </c>
      <c r="F7" s="152">
        <v>72118</v>
      </c>
      <c r="G7" s="152">
        <v>56787</v>
      </c>
      <c r="H7" s="152">
        <v>43573</v>
      </c>
      <c r="I7" s="171">
        <v>227971</v>
      </c>
    </row>
    <row r="8" spans="1:9" ht="12" customHeight="1">
      <c r="A8" s="542" t="s">
        <v>262</v>
      </c>
      <c r="B8" s="104"/>
      <c r="C8" s="70"/>
      <c r="D8" s="304">
        <v>16856</v>
      </c>
      <c r="E8" s="304">
        <v>54220</v>
      </c>
      <c r="F8" s="304">
        <v>62561</v>
      </c>
      <c r="G8" s="304">
        <v>66002</v>
      </c>
      <c r="H8" s="304">
        <v>41532</v>
      </c>
      <c r="I8" s="255">
        <v>241171</v>
      </c>
    </row>
    <row r="9" spans="1:9" ht="12" customHeight="1">
      <c r="A9" s="524">
        <v>2024</v>
      </c>
      <c r="B9" s="481" t="s">
        <v>40</v>
      </c>
      <c r="C9" s="129"/>
      <c r="D9" s="91">
        <v>15603.000000000002</v>
      </c>
      <c r="E9" s="91">
        <v>35511</v>
      </c>
      <c r="F9" s="91">
        <v>78452</v>
      </c>
      <c r="G9" s="91">
        <v>51274</v>
      </c>
      <c r="H9" s="164">
        <v>48329</v>
      </c>
      <c r="I9" s="164">
        <v>229169</v>
      </c>
    </row>
    <row r="10" spans="1:9" ht="12" customHeight="1">
      <c r="A10" s="217"/>
      <c r="B10" s="479" t="s">
        <v>44</v>
      </c>
      <c r="C10" s="130"/>
      <c r="D10" s="111">
        <v>15544</v>
      </c>
      <c r="E10" s="111">
        <v>40155</v>
      </c>
      <c r="F10" s="111">
        <v>73297</v>
      </c>
      <c r="G10" s="111">
        <v>54090</v>
      </c>
      <c r="H10" s="165">
        <v>41531.000000000007</v>
      </c>
      <c r="I10" s="165">
        <v>224617</v>
      </c>
    </row>
    <row r="11" spans="1:9" ht="12" customHeight="1">
      <c r="A11" s="217"/>
      <c r="B11" s="479" t="s">
        <v>41</v>
      </c>
      <c r="C11" s="130"/>
      <c r="D11" s="111">
        <v>12436</v>
      </c>
      <c r="E11" s="111">
        <v>40850</v>
      </c>
      <c r="F11" s="111">
        <v>73853.000000000015</v>
      </c>
      <c r="G11" s="111">
        <v>58855.999999999993</v>
      </c>
      <c r="H11" s="165">
        <v>40424</v>
      </c>
      <c r="I11" s="165">
        <v>226419</v>
      </c>
    </row>
    <row r="12" spans="1:9" ht="12" customHeight="1">
      <c r="A12" s="218"/>
      <c r="B12" s="480" t="s">
        <v>42</v>
      </c>
      <c r="C12" s="142"/>
      <c r="D12" s="111">
        <v>12460</v>
      </c>
      <c r="E12" s="111">
        <v>46964</v>
      </c>
      <c r="F12" s="111">
        <v>60927</v>
      </c>
      <c r="G12" s="111">
        <v>62747</v>
      </c>
      <c r="H12" s="165">
        <v>41898</v>
      </c>
      <c r="I12" s="165">
        <v>224996</v>
      </c>
    </row>
    <row r="13" spans="1:9" ht="12" customHeight="1">
      <c r="A13" s="90">
        <v>2025</v>
      </c>
      <c r="B13" s="481" t="s">
        <v>40</v>
      </c>
      <c r="C13" s="129"/>
      <c r="D13" s="91">
        <v>13912</v>
      </c>
      <c r="E13" s="91">
        <v>53252</v>
      </c>
      <c r="F13" s="91">
        <v>49916</v>
      </c>
      <c r="G13" s="91">
        <v>63407</v>
      </c>
      <c r="H13" s="164">
        <v>38653</v>
      </c>
      <c r="I13" s="164">
        <v>219140</v>
      </c>
    </row>
    <row r="14" spans="1:9" ht="12" customHeight="1">
      <c r="A14" s="217"/>
      <c r="B14" s="479" t="s">
        <v>44</v>
      </c>
      <c r="C14" s="130"/>
      <c r="D14" s="111">
        <v>17106</v>
      </c>
      <c r="E14" s="111">
        <v>50623</v>
      </c>
      <c r="F14" s="111">
        <v>65372</v>
      </c>
      <c r="G14" s="111">
        <v>75030.999999999985</v>
      </c>
      <c r="H14" s="165">
        <v>45577.999999999993</v>
      </c>
      <c r="I14" s="165">
        <v>253710</v>
      </c>
    </row>
    <row r="15" spans="1:9" ht="12" customHeight="1">
      <c r="A15" s="217"/>
      <c r="B15" s="479" t="s">
        <v>41</v>
      </c>
      <c r="C15" s="130"/>
      <c r="D15" s="111">
        <v>18308</v>
      </c>
      <c r="E15" s="111">
        <v>50775</v>
      </c>
      <c r="F15" s="111">
        <v>71669</v>
      </c>
      <c r="G15" s="111">
        <v>64012.999999999993</v>
      </c>
      <c r="H15" s="165">
        <v>43879.000000000007</v>
      </c>
      <c r="I15" s="165">
        <v>248644</v>
      </c>
    </row>
    <row r="16" spans="1:9" ht="12" customHeight="1">
      <c r="A16" s="218"/>
      <c r="B16" s="480" t="s">
        <v>42</v>
      </c>
      <c r="C16" s="142"/>
      <c r="D16" s="111">
        <v>17978</v>
      </c>
      <c r="E16" s="111">
        <v>61541</v>
      </c>
      <c r="F16" s="111">
        <v>63634</v>
      </c>
      <c r="G16" s="111">
        <v>60935</v>
      </c>
      <c r="H16" s="165">
        <v>38681</v>
      </c>
      <c r="I16" s="165">
        <v>242769</v>
      </c>
    </row>
    <row r="17" spans="1:9" ht="12" customHeight="1">
      <c r="A17" s="524">
        <v>2026</v>
      </c>
      <c r="B17" s="481" t="s">
        <v>40</v>
      </c>
      <c r="C17" s="129"/>
      <c r="D17" s="144">
        <v>13877</v>
      </c>
      <c r="E17" s="144">
        <v>57870</v>
      </c>
      <c r="F17" s="144">
        <v>61032</v>
      </c>
      <c r="G17" s="144">
        <v>57760.000000000007</v>
      </c>
      <c r="H17" s="144">
        <v>43358.999999999993</v>
      </c>
      <c r="I17" s="163">
        <v>233897.99999999997</v>
      </c>
    </row>
    <row r="18" spans="1:9" ht="12" customHeight="1">
      <c r="A18" s="217"/>
      <c r="B18" s="479" t="s">
        <v>44</v>
      </c>
      <c r="C18" s="130"/>
      <c r="D18" s="94">
        <v>14177</v>
      </c>
      <c r="E18" s="94">
        <v>49984</v>
      </c>
      <c r="F18" s="94">
        <v>69806</v>
      </c>
      <c r="G18" s="94">
        <v>63671</v>
      </c>
      <c r="H18" s="94">
        <v>37305</v>
      </c>
      <c r="I18" s="161">
        <v>234942.99999999997</v>
      </c>
    </row>
    <row r="19" spans="1:9" ht="12" customHeight="1">
      <c r="A19" s="217"/>
      <c r="B19" s="479" t="s">
        <v>41</v>
      </c>
      <c r="C19" s="130"/>
      <c r="D19" s="108">
        <v>15971</v>
      </c>
      <c r="E19" s="108">
        <v>55279</v>
      </c>
      <c r="F19" s="108">
        <v>46927</v>
      </c>
      <c r="G19" s="108">
        <v>65063.999999999993</v>
      </c>
      <c r="H19" s="108">
        <v>44400.999999999993</v>
      </c>
      <c r="I19" s="161">
        <v>227642</v>
      </c>
    </row>
    <row r="20" spans="1:9" ht="12" customHeight="1">
      <c r="A20" s="219"/>
      <c r="B20" s="197" t="s">
        <v>42</v>
      </c>
      <c r="C20" s="132"/>
      <c r="D20" s="112" t="s">
        <v>39</v>
      </c>
      <c r="E20" s="112" t="s">
        <v>39</v>
      </c>
      <c r="F20" s="112" t="s">
        <v>39</v>
      </c>
      <c r="G20" s="112" t="s">
        <v>39</v>
      </c>
      <c r="H20" s="112" t="s">
        <v>39</v>
      </c>
      <c r="I20" s="161" t="s">
        <v>39</v>
      </c>
    </row>
    <row r="21" spans="1:9" ht="12" customHeight="1">
      <c r="A21" s="90">
        <v>2024</v>
      </c>
      <c r="B21" s="503" t="s">
        <v>70</v>
      </c>
      <c r="C21" s="133"/>
      <c r="D21" s="144">
        <v>12041.999999999998</v>
      </c>
      <c r="E21" s="144">
        <v>36988</v>
      </c>
      <c r="F21" s="144">
        <v>79330.999999999985</v>
      </c>
      <c r="G21" s="144">
        <v>47909</v>
      </c>
      <c r="H21" s="144">
        <v>28841</v>
      </c>
      <c r="I21" s="163">
        <f>IF(SUM(D21:H21)=0,"",SUM(D21:H21))</f>
        <v>205111</v>
      </c>
    </row>
    <row r="22" spans="1:9" ht="12" customHeight="1">
      <c r="A22" s="217"/>
      <c r="B22" s="496" t="s">
        <v>71</v>
      </c>
      <c r="C22" s="134"/>
      <c r="D22" s="111">
        <v>17841</v>
      </c>
      <c r="E22" s="111">
        <v>38179</v>
      </c>
      <c r="F22" s="111">
        <v>85766</v>
      </c>
      <c r="G22" s="111">
        <v>54593.999999999993</v>
      </c>
      <c r="H22" s="111">
        <v>44738</v>
      </c>
      <c r="I22" s="159">
        <f t="shared" ref="I22:I56" si="0">IF(SUM(D22:H22)=0,"",SUM(D22:H22))</f>
        <v>241118</v>
      </c>
    </row>
    <row r="23" spans="1:9" ht="12" customHeight="1">
      <c r="A23" s="220"/>
      <c r="B23" s="496" t="s">
        <v>72</v>
      </c>
      <c r="C23" s="134"/>
      <c r="D23" s="94">
        <v>10187.000000000002</v>
      </c>
      <c r="E23" s="94">
        <v>34759</v>
      </c>
      <c r="F23" s="94">
        <v>70319</v>
      </c>
      <c r="G23" s="94">
        <v>46760.000000000007</v>
      </c>
      <c r="H23" s="94">
        <v>58913</v>
      </c>
      <c r="I23" s="165">
        <f t="shared" si="0"/>
        <v>220938</v>
      </c>
    </row>
    <row r="24" spans="1:9" ht="12" customHeight="1">
      <c r="A24" s="221"/>
      <c r="B24" s="496" t="s">
        <v>73</v>
      </c>
      <c r="C24" s="134"/>
      <c r="D24" s="94">
        <v>11509</v>
      </c>
      <c r="E24" s="94">
        <v>28887</v>
      </c>
      <c r="F24" s="94">
        <v>71473.999999999985</v>
      </c>
      <c r="G24" s="94">
        <v>56966</v>
      </c>
      <c r="H24" s="94">
        <v>52864</v>
      </c>
      <c r="I24" s="165">
        <f t="shared" si="0"/>
        <v>221700</v>
      </c>
    </row>
    <row r="25" spans="1:9" ht="12" customHeight="1">
      <c r="A25" s="217"/>
      <c r="B25" s="496" t="s">
        <v>74</v>
      </c>
      <c r="C25" s="134"/>
      <c r="D25" s="94">
        <v>17580</v>
      </c>
      <c r="E25" s="94">
        <v>41384</v>
      </c>
      <c r="F25" s="94">
        <v>85086.999999999985</v>
      </c>
      <c r="G25" s="94">
        <v>52476</v>
      </c>
      <c r="H25" s="94">
        <v>44376</v>
      </c>
      <c r="I25" s="165">
        <f t="shared" si="0"/>
        <v>240903</v>
      </c>
    </row>
    <row r="26" spans="1:9" ht="12" customHeight="1">
      <c r="A26" s="220"/>
      <c r="B26" s="496" t="s">
        <v>75</v>
      </c>
      <c r="C26" s="134"/>
      <c r="D26" s="94">
        <v>17805</v>
      </c>
      <c r="E26" s="94">
        <v>52287</v>
      </c>
      <c r="F26" s="94">
        <v>64541</v>
      </c>
      <c r="G26" s="94">
        <v>54836</v>
      </c>
      <c r="H26" s="94">
        <v>38869</v>
      </c>
      <c r="I26" s="165">
        <f t="shared" si="0"/>
        <v>228338</v>
      </c>
    </row>
    <row r="27" spans="1:9" ht="12" customHeight="1">
      <c r="A27" s="220"/>
      <c r="B27" s="496" t="s">
        <v>76</v>
      </c>
      <c r="C27" s="134"/>
      <c r="D27" s="94">
        <v>12427</v>
      </c>
      <c r="E27" s="94">
        <v>35629.999999999993</v>
      </c>
      <c r="F27" s="94">
        <v>103803</v>
      </c>
      <c r="G27" s="94">
        <v>65410.000000000007</v>
      </c>
      <c r="H27" s="94">
        <v>45906</v>
      </c>
      <c r="I27" s="165">
        <f t="shared" si="0"/>
        <v>263176</v>
      </c>
    </row>
    <row r="28" spans="1:9" ht="12" customHeight="1">
      <c r="A28" s="217"/>
      <c r="B28" s="496" t="s">
        <v>77</v>
      </c>
      <c r="C28" s="134"/>
      <c r="D28" s="111">
        <v>13028</v>
      </c>
      <c r="E28" s="111">
        <v>43471</v>
      </c>
      <c r="F28" s="111">
        <v>58071</v>
      </c>
      <c r="G28" s="111">
        <v>56437</v>
      </c>
      <c r="H28" s="111">
        <v>31467</v>
      </c>
      <c r="I28" s="159">
        <f t="shared" si="0"/>
        <v>202474</v>
      </c>
    </row>
    <row r="29" spans="1:9" ht="12" customHeight="1">
      <c r="A29" s="217"/>
      <c r="B29" s="496" t="s">
        <v>78</v>
      </c>
      <c r="C29" s="134"/>
      <c r="D29" s="94">
        <v>12981</v>
      </c>
      <c r="E29" s="94">
        <v>43859</v>
      </c>
      <c r="F29" s="94">
        <v>61569.999999999993</v>
      </c>
      <c r="G29" s="94">
        <v>55173</v>
      </c>
      <c r="H29" s="94">
        <v>40644.999999999993</v>
      </c>
      <c r="I29" s="165">
        <f t="shared" si="0"/>
        <v>214228</v>
      </c>
    </row>
    <row r="30" spans="1:9" ht="12" customHeight="1">
      <c r="A30" s="217"/>
      <c r="B30" s="496" t="s">
        <v>79</v>
      </c>
      <c r="C30" s="134"/>
      <c r="D30" s="94">
        <v>11334</v>
      </c>
      <c r="E30" s="94">
        <v>40245</v>
      </c>
      <c r="F30" s="94">
        <v>63184</v>
      </c>
      <c r="G30" s="94">
        <v>65144.000000000007</v>
      </c>
      <c r="H30" s="94">
        <v>41409</v>
      </c>
      <c r="I30" s="165">
        <f t="shared" si="0"/>
        <v>221316</v>
      </c>
    </row>
    <row r="31" spans="1:9" ht="12" customHeight="1">
      <c r="A31" s="217"/>
      <c r="B31" s="496" t="s">
        <v>80</v>
      </c>
      <c r="C31" s="134"/>
      <c r="D31" s="94">
        <v>13185</v>
      </c>
      <c r="E31" s="94">
        <v>49794</v>
      </c>
      <c r="F31" s="94">
        <v>58137</v>
      </c>
      <c r="G31" s="94">
        <v>72289</v>
      </c>
      <c r="H31" s="94">
        <v>49432</v>
      </c>
      <c r="I31" s="165">
        <f t="shared" si="0"/>
        <v>242837</v>
      </c>
    </row>
    <row r="32" spans="1:9" ht="12" customHeight="1">
      <c r="A32" s="218"/>
      <c r="B32" s="505" t="s">
        <v>81</v>
      </c>
      <c r="C32" s="143"/>
      <c r="D32" s="115">
        <v>12630</v>
      </c>
      <c r="E32" s="115">
        <v>41934</v>
      </c>
      <c r="F32" s="115">
        <v>62902</v>
      </c>
      <c r="G32" s="115">
        <v>51882.999999999993</v>
      </c>
      <c r="H32" s="115">
        <v>45409</v>
      </c>
      <c r="I32" s="162">
        <f t="shared" si="0"/>
        <v>214758</v>
      </c>
    </row>
    <row r="33" spans="1:9" ht="12" customHeight="1">
      <c r="A33" s="524">
        <v>2025</v>
      </c>
      <c r="B33" s="503" t="s">
        <v>70</v>
      </c>
      <c r="C33" s="133"/>
      <c r="D33" s="144">
        <v>12477</v>
      </c>
      <c r="E33" s="144">
        <v>58604</v>
      </c>
      <c r="F33" s="144">
        <v>57702.999999999993</v>
      </c>
      <c r="G33" s="144">
        <v>54762</v>
      </c>
      <c r="H33" s="144">
        <v>36751.000000000007</v>
      </c>
      <c r="I33" s="163">
        <f t="shared" si="0"/>
        <v>220297</v>
      </c>
    </row>
    <row r="34" spans="1:9" ht="12" customHeight="1">
      <c r="A34" s="217"/>
      <c r="B34" s="496" t="s">
        <v>71</v>
      </c>
      <c r="C34" s="134"/>
      <c r="D34" s="111">
        <v>12357.000000000002</v>
      </c>
      <c r="E34" s="111">
        <v>48033</v>
      </c>
      <c r="F34" s="111">
        <v>56333</v>
      </c>
      <c r="G34" s="111">
        <v>64983.000000000007</v>
      </c>
      <c r="H34" s="111">
        <v>27583</v>
      </c>
      <c r="I34" s="159">
        <f t="shared" si="0"/>
        <v>209289</v>
      </c>
    </row>
    <row r="35" spans="1:9" ht="12" customHeight="1">
      <c r="A35" s="220"/>
      <c r="B35" s="496" t="s">
        <v>72</v>
      </c>
      <c r="C35" s="134"/>
      <c r="D35" s="94">
        <v>12390</v>
      </c>
      <c r="E35" s="94">
        <v>54864.000000000007</v>
      </c>
      <c r="F35" s="94">
        <v>38451</v>
      </c>
      <c r="G35" s="94">
        <v>67352</v>
      </c>
      <c r="H35" s="94">
        <v>29192</v>
      </c>
      <c r="I35" s="165">
        <f t="shared" si="0"/>
        <v>202249</v>
      </c>
    </row>
    <row r="36" spans="1:9" ht="12" customHeight="1">
      <c r="A36" s="221"/>
      <c r="B36" s="496" t="s">
        <v>73</v>
      </c>
      <c r="C36" s="134"/>
      <c r="D36" s="94">
        <v>18561</v>
      </c>
      <c r="E36" s="94">
        <v>49689.000000000007</v>
      </c>
      <c r="F36" s="94">
        <v>65839</v>
      </c>
      <c r="G36" s="94">
        <v>75097.000000000015</v>
      </c>
      <c r="H36" s="94">
        <v>52107</v>
      </c>
      <c r="I36" s="165">
        <f t="shared" si="0"/>
        <v>261293</v>
      </c>
    </row>
    <row r="37" spans="1:9" ht="12" customHeight="1">
      <c r="A37" s="217"/>
      <c r="B37" s="496" t="s">
        <v>74</v>
      </c>
      <c r="C37" s="134"/>
      <c r="D37" s="94">
        <v>16625</v>
      </c>
      <c r="E37" s="94">
        <v>55429</v>
      </c>
      <c r="F37" s="94">
        <v>68491</v>
      </c>
      <c r="G37" s="94">
        <v>80625</v>
      </c>
      <c r="H37" s="94">
        <v>36523</v>
      </c>
      <c r="I37" s="165">
        <f t="shared" si="0"/>
        <v>257693</v>
      </c>
    </row>
    <row r="38" spans="1:9" ht="12" customHeight="1">
      <c r="A38" s="220"/>
      <c r="B38" s="496" t="s">
        <v>75</v>
      </c>
      <c r="C38" s="134"/>
      <c r="D38" s="94">
        <v>16740.000000000004</v>
      </c>
      <c r="E38" s="94">
        <v>51678</v>
      </c>
      <c r="F38" s="94">
        <v>58984</v>
      </c>
      <c r="G38" s="94">
        <v>71010</v>
      </c>
      <c r="H38" s="94">
        <v>64388.999999999993</v>
      </c>
      <c r="I38" s="165">
        <f t="shared" si="0"/>
        <v>262801</v>
      </c>
    </row>
    <row r="39" spans="1:9" ht="12" customHeight="1">
      <c r="A39" s="220"/>
      <c r="B39" s="496" t="s">
        <v>76</v>
      </c>
      <c r="C39" s="134"/>
      <c r="D39" s="94">
        <v>29395</v>
      </c>
      <c r="E39" s="94">
        <v>54224.999999999993</v>
      </c>
      <c r="F39" s="94">
        <v>72602</v>
      </c>
      <c r="G39" s="94">
        <v>59759</v>
      </c>
      <c r="H39" s="94">
        <v>54235</v>
      </c>
      <c r="I39" s="165">
        <f t="shared" si="0"/>
        <v>270216</v>
      </c>
    </row>
    <row r="40" spans="1:9" ht="12" customHeight="1">
      <c r="A40" s="217"/>
      <c r="B40" s="496" t="s">
        <v>77</v>
      </c>
      <c r="C40" s="134"/>
      <c r="D40" s="111">
        <v>16718</v>
      </c>
      <c r="E40" s="111">
        <v>46271</v>
      </c>
      <c r="F40" s="111">
        <v>54547</v>
      </c>
      <c r="G40" s="111">
        <v>59046.000000000007</v>
      </c>
      <c r="H40" s="111">
        <v>43673</v>
      </c>
      <c r="I40" s="159">
        <f t="shared" si="0"/>
        <v>220255</v>
      </c>
    </row>
    <row r="41" spans="1:9" ht="12" customHeight="1">
      <c r="A41" s="217"/>
      <c r="B41" s="496" t="s">
        <v>78</v>
      </c>
      <c r="C41" s="134"/>
      <c r="D41" s="94">
        <v>12664</v>
      </c>
      <c r="E41" s="94">
        <v>51279</v>
      </c>
      <c r="F41" s="94">
        <v>86441</v>
      </c>
      <c r="G41" s="94">
        <v>72759</v>
      </c>
      <c r="H41" s="94">
        <v>34152</v>
      </c>
      <c r="I41" s="165">
        <f t="shared" si="0"/>
        <v>257295</v>
      </c>
    </row>
    <row r="42" spans="1:9" ht="12" customHeight="1">
      <c r="A42" s="217"/>
      <c r="B42" s="496" t="s">
        <v>79</v>
      </c>
      <c r="C42" s="134"/>
      <c r="D42" s="94">
        <v>15682</v>
      </c>
      <c r="E42" s="94">
        <v>57064</v>
      </c>
      <c r="F42" s="94">
        <v>41798</v>
      </c>
      <c r="G42" s="94">
        <v>69896.999999999985</v>
      </c>
      <c r="H42" s="94">
        <v>33777</v>
      </c>
      <c r="I42" s="165">
        <f t="shared" si="0"/>
        <v>218218</v>
      </c>
    </row>
    <row r="43" spans="1:9" ht="12" customHeight="1">
      <c r="A43" s="217"/>
      <c r="B43" s="496" t="s">
        <v>80</v>
      </c>
      <c r="C43" s="134"/>
      <c r="D43" s="94">
        <v>20642.000000000004</v>
      </c>
      <c r="E43" s="94">
        <v>57660.000000000007</v>
      </c>
      <c r="F43" s="94">
        <v>54477</v>
      </c>
      <c r="G43" s="94">
        <v>68222.000000000015</v>
      </c>
      <c r="H43" s="94">
        <v>39473</v>
      </c>
      <c r="I43" s="165">
        <f t="shared" si="0"/>
        <v>240474</v>
      </c>
    </row>
    <row r="44" spans="1:9" ht="12" customHeight="1">
      <c r="A44" s="218"/>
      <c r="B44" s="505" t="s">
        <v>81</v>
      </c>
      <c r="C44" s="143"/>
      <c r="D44" s="115">
        <v>17473</v>
      </c>
      <c r="E44" s="115">
        <v>62205</v>
      </c>
      <c r="F44" s="115">
        <v>93722.000000000015</v>
      </c>
      <c r="G44" s="115">
        <v>50131</v>
      </c>
      <c r="H44" s="115">
        <v>46248.999999999993</v>
      </c>
      <c r="I44" s="162">
        <f t="shared" si="0"/>
        <v>269780</v>
      </c>
    </row>
    <row r="45" spans="1:9" ht="12" customHeight="1">
      <c r="A45" s="90">
        <v>2026</v>
      </c>
      <c r="B45" s="503" t="s">
        <v>70</v>
      </c>
      <c r="C45" s="133"/>
      <c r="D45" s="144">
        <v>14279.000000000002</v>
      </c>
      <c r="E45" s="144">
        <v>40586</v>
      </c>
      <c r="F45" s="144">
        <v>66413</v>
      </c>
      <c r="G45" s="144">
        <v>52245</v>
      </c>
      <c r="H45" s="144">
        <v>50596.999999999993</v>
      </c>
      <c r="I45" s="163">
        <f t="shared" si="0"/>
        <v>224120</v>
      </c>
    </row>
    <row r="46" spans="1:9" ht="12" customHeight="1">
      <c r="A46" s="98"/>
      <c r="B46" s="496" t="s">
        <v>71</v>
      </c>
      <c r="C46" s="134"/>
      <c r="D46" s="111">
        <v>13454</v>
      </c>
      <c r="E46" s="111">
        <v>55748</v>
      </c>
      <c r="F46" s="111">
        <v>68455</v>
      </c>
      <c r="G46" s="111">
        <v>56810</v>
      </c>
      <c r="H46" s="111">
        <v>42217</v>
      </c>
      <c r="I46" s="159">
        <f t="shared" si="0"/>
        <v>236684</v>
      </c>
    </row>
    <row r="47" spans="1:9" ht="12" customHeight="1">
      <c r="A47" s="125"/>
      <c r="B47" s="496" t="s">
        <v>72</v>
      </c>
      <c r="C47" s="134"/>
      <c r="D47" s="94">
        <v>11947</v>
      </c>
      <c r="E47" s="94">
        <v>86153</v>
      </c>
      <c r="F47" s="94">
        <v>51443</v>
      </c>
      <c r="G47" s="94">
        <v>49970.000000000007</v>
      </c>
      <c r="H47" s="94">
        <v>28313</v>
      </c>
      <c r="I47" s="165">
        <f t="shared" si="0"/>
        <v>227826</v>
      </c>
    </row>
    <row r="48" spans="1:9" ht="12" customHeight="1">
      <c r="A48" s="126"/>
      <c r="B48" s="496" t="s">
        <v>73</v>
      </c>
      <c r="C48" s="134"/>
      <c r="D48" s="94">
        <v>12828</v>
      </c>
      <c r="E48" s="94">
        <v>57924</v>
      </c>
      <c r="F48" s="94">
        <v>80889</v>
      </c>
      <c r="G48" s="94">
        <v>53185</v>
      </c>
      <c r="H48" s="94">
        <v>54478</v>
      </c>
      <c r="I48" s="165">
        <f t="shared" si="0"/>
        <v>259304</v>
      </c>
    </row>
    <row r="49" spans="1:11" ht="12" customHeight="1">
      <c r="A49" s="98"/>
      <c r="B49" s="496" t="s">
        <v>74</v>
      </c>
      <c r="C49" s="134"/>
      <c r="D49" s="94">
        <v>18546</v>
      </c>
      <c r="E49" s="94">
        <v>48547</v>
      </c>
      <c r="F49" s="94">
        <v>67115.000000000015</v>
      </c>
      <c r="G49" s="94">
        <v>72949.999999999985</v>
      </c>
      <c r="H49" s="94">
        <v>35384</v>
      </c>
      <c r="I49" s="165">
        <f t="shared" si="0"/>
        <v>242542</v>
      </c>
    </row>
    <row r="50" spans="1:11" ht="12" customHeight="1">
      <c r="A50" s="125"/>
      <c r="B50" s="496" t="s">
        <v>75</v>
      </c>
      <c r="C50" s="134"/>
      <c r="D50" s="94">
        <v>11943.999999999998</v>
      </c>
      <c r="E50" s="94">
        <v>52731</v>
      </c>
      <c r="F50" s="94">
        <v>60246</v>
      </c>
      <c r="G50" s="94">
        <v>70188</v>
      </c>
      <c r="H50" s="94">
        <v>33675</v>
      </c>
      <c r="I50" s="165">
        <f t="shared" si="0"/>
        <v>228784</v>
      </c>
    </row>
    <row r="51" spans="1:11" ht="12" customHeight="1">
      <c r="A51" s="125"/>
      <c r="B51" s="496" t="s">
        <v>76</v>
      </c>
      <c r="C51" s="134"/>
      <c r="D51" s="94">
        <v>15901</v>
      </c>
      <c r="E51" s="94">
        <v>61940</v>
      </c>
      <c r="F51" s="94">
        <v>53194</v>
      </c>
      <c r="G51" s="94">
        <v>62024</v>
      </c>
      <c r="H51" s="94">
        <v>33251.000000000007</v>
      </c>
      <c r="I51" s="165">
        <f t="shared" si="0"/>
        <v>226310</v>
      </c>
    </row>
    <row r="52" spans="1:11" ht="12" customHeight="1">
      <c r="A52" s="98"/>
      <c r="B52" s="496" t="s">
        <v>77</v>
      </c>
      <c r="C52" s="134"/>
      <c r="D52" s="111">
        <v>13363</v>
      </c>
      <c r="E52" s="111">
        <v>58455</v>
      </c>
      <c r="F52" s="111">
        <v>41983.000000000007</v>
      </c>
      <c r="G52" s="111">
        <v>66306</v>
      </c>
      <c r="H52" s="111">
        <v>43844</v>
      </c>
      <c r="I52" s="159">
        <f t="shared" si="0"/>
        <v>223951</v>
      </c>
    </row>
    <row r="53" spans="1:11" ht="12" customHeight="1">
      <c r="A53" s="98"/>
      <c r="B53" s="496" t="s">
        <v>78</v>
      </c>
      <c r="C53" s="134"/>
      <c r="D53" s="94">
        <v>19854.999999999996</v>
      </c>
      <c r="E53" s="94">
        <v>45234</v>
      </c>
      <c r="F53" s="94">
        <v>45291</v>
      </c>
      <c r="G53" s="94">
        <v>69302</v>
      </c>
      <c r="H53" s="94">
        <v>51120</v>
      </c>
      <c r="I53" s="165">
        <f t="shared" si="0"/>
        <v>230802</v>
      </c>
    </row>
    <row r="54" spans="1:11" ht="12" customHeight="1">
      <c r="A54" s="98"/>
      <c r="B54" s="496" t="s">
        <v>79</v>
      </c>
      <c r="C54" s="134"/>
      <c r="D54" s="94" t="s">
        <v>39</v>
      </c>
      <c r="E54" s="94" t="s">
        <v>39</v>
      </c>
      <c r="F54" s="94" t="s">
        <v>39</v>
      </c>
      <c r="G54" s="94" t="s">
        <v>39</v>
      </c>
      <c r="H54" s="94" t="s">
        <v>39</v>
      </c>
      <c r="I54" s="165" t="str">
        <f t="shared" si="0"/>
        <v/>
      </c>
    </row>
    <row r="55" spans="1:11" ht="12" customHeight="1">
      <c r="A55" s="98"/>
      <c r="B55" s="496" t="s">
        <v>80</v>
      </c>
      <c r="C55" s="134"/>
      <c r="D55" s="94" t="s">
        <v>39</v>
      </c>
      <c r="E55" s="94" t="s">
        <v>39</v>
      </c>
      <c r="F55" s="94" t="s">
        <v>39</v>
      </c>
      <c r="G55" s="94" t="s">
        <v>39</v>
      </c>
      <c r="H55" s="94" t="s">
        <v>39</v>
      </c>
      <c r="I55" s="165" t="str">
        <f t="shared" si="0"/>
        <v/>
      </c>
    </row>
    <row r="56" spans="1:11" ht="12" customHeight="1" thickBot="1">
      <c r="A56" s="75"/>
      <c r="B56" s="506" t="s">
        <v>81</v>
      </c>
      <c r="C56" s="136"/>
      <c r="D56" s="113" t="s">
        <v>39</v>
      </c>
      <c r="E56" s="113" t="s">
        <v>39</v>
      </c>
      <c r="F56" s="113" t="s">
        <v>39</v>
      </c>
      <c r="G56" s="113" t="s">
        <v>39</v>
      </c>
      <c r="H56" s="113" t="s">
        <v>39</v>
      </c>
      <c r="I56" s="166" t="str">
        <f t="shared" si="0"/>
        <v/>
      </c>
    </row>
    <row r="57" spans="1:11" s="7" customFormat="1" ht="12" customHeight="1">
      <c r="A57" s="44" t="str">
        <f>Titles!$A$12</f>
        <v>Données de 2024, 2025 et 2026 fondées sur les définitions du recensement de 2021.</v>
      </c>
      <c r="B57" s="72"/>
      <c r="C57" s="295"/>
      <c r="D57" s="261"/>
      <c r="E57" s="45"/>
      <c r="F57" s="261"/>
      <c r="G57" s="261"/>
      <c r="H57" s="296"/>
      <c r="I57" s="8"/>
      <c r="J57" s="182"/>
      <c r="K57" s="246"/>
    </row>
    <row r="58" spans="1:11" s="8" customFormat="1" ht="11.5">
      <c r="A58" s="290" t="s">
        <v>184</v>
      </c>
      <c r="B58" s="251"/>
      <c r="C58" s="251"/>
      <c r="D58" s="251"/>
      <c r="E58" s="289"/>
      <c r="F58" s="251"/>
      <c r="G58" s="251"/>
      <c r="H58" s="251"/>
      <c r="I58" s="252"/>
    </row>
    <row r="59" spans="1:11" s="252" customFormat="1" ht="10.9" customHeight="1">
      <c r="A59" s="262" t="str">
        <f>Titles!$A$10</f>
        <v>Source : Enquête sur les mises en chantier et les achèvements et Enquête sur les logements écoulés de la SCHL</v>
      </c>
      <c r="B59" s="251"/>
      <c r="C59" s="251"/>
      <c r="D59" s="251"/>
      <c r="E59" s="263"/>
      <c r="F59" s="251"/>
      <c r="G59" s="251"/>
      <c r="H59" s="251"/>
    </row>
    <row r="60" spans="1:11" s="252" customFormat="1" ht="10.9" customHeight="1"/>
    <row r="61" spans="1:11" ht="12" customHeight="1">
      <c r="A61" s="262"/>
      <c r="B61" s="138"/>
      <c r="C61" s="138"/>
      <c r="D61" s="138"/>
      <c r="E61" s="138"/>
      <c r="F61" s="263"/>
      <c r="G61" s="138"/>
      <c r="H61" s="138"/>
      <c r="I61" s="138"/>
    </row>
  </sheetData>
  <phoneticPr fontId="11" type="noConversion"/>
  <pageMargins left="0.78740157480314965" right="0.51181102362204722" top="0.51181102362204722" bottom="0.51181102362204722" header="0.51181102362204722" footer="0.51181102362204722"/>
  <pageSetup scale="9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4"/>
  <sheetViews>
    <sheetView showGridLines="0" showZeros="0" zoomScale="112" zoomScaleNormal="112" workbookViewId="0">
      <pane xSplit="3" ySplit="8" topLeftCell="D9" activePane="bottomRight" state="frozen"/>
      <selection pane="topRight"/>
      <selection pane="bottomLeft"/>
      <selection pane="bottomRight"/>
    </sheetView>
  </sheetViews>
  <sheetFormatPr defaultColWidth="11.53515625" defaultRowHeight="15.5"/>
  <cols>
    <col min="1" max="1" width="4.765625" style="227" customWidth="1"/>
    <col min="2" max="3" width="8.23046875" customWidth="1"/>
    <col min="4" max="4" width="9.765625" customWidth="1"/>
    <col min="5" max="5" width="10.23046875" customWidth="1"/>
    <col min="6" max="6" width="10.765625" customWidth="1"/>
    <col min="7" max="7" width="12.765625" customWidth="1"/>
    <col min="8" max="8" width="9.765625" customWidth="1"/>
  </cols>
  <sheetData>
    <row r="1" spans="1:8" s="7" customFormat="1" ht="16.149999999999999" customHeight="1">
      <c r="A1" s="362" t="s">
        <v>89</v>
      </c>
      <c r="B1" s="363"/>
      <c r="C1" s="363"/>
      <c r="D1" s="363"/>
      <c r="E1" s="363"/>
      <c r="F1" s="363"/>
      <c r="G1" s="363"/>
      <c r="H1" s="364"/>
    </row>
    <row r="2" spans="1:8" s="7" customFormat="1" ht="16.149999999999999" customHeight="1">
      <c r="A2" s="365" t="s">
        <v>119</v>
      </c>
      <c r="B2" s="366"/>
      <c r="C2" s="366"/>
      <c r="D2" s="366"/>
      <c r="E2" s="366"/>
      <c r="F2" s="366"/>
      <c r="G2" s="366"/>
      <c r="H2" s="367"/>
    </row>
    <row r="3" spans="1:8" s="7" customFormat="1" ht="16.149999999999999" customHeight="1">
      <c r="A3" s="470" t="s">
        <v>110</v>
      </c>
      <c r="B3" s="397"/>
      <c r="C3" s="397"/>
      <c r="D3" s="397"/>
      <c r="E3" s="397"/>
      <c r="F3" s="397"/>
      <c r="G3" s="397"/>
      <c r="H3" s="398"/>
    </row>
    <row r="4" spans="1:8" s="7" customFormat="1" ht="16.149999999999999" customHeight="1" thickBot="1">
      <c r="A4" s="399"/>
      <c r="B4" s="400"/>
      <c r="C4" s="400"/>
      <c r="D4" s="400"/>
      <c r="E4" s="400"/>
      <c r="F4" s="400"/>
      <c r="G4" s="400"/>
      <c r="H4" s="401"/>
    </row>
    <row r="5" spans="1:8" ht="12" customHeight="1">
      <c r="A5" s="224" t="s">
        <v>82</v>
      </c>
      <c r="B5" s="78"/>
      <c r="C5" s="100"/>
      <c r="D5" s="817" t="s">
        <v>154</v>
      </c>
      <c r="E5" s="101" t="s">
        <v>90</v>
      </c>
      <c r="F5" s="101" t="s">
        <v>92</v>
      </c>
      <c r="G5" s="101" t="s">
        <v>93</v>
      </c>
      <c r="H5" s="507" t="s">
        <v>33</v>
      </c>
    </row>
    <row r="6" spans="1:8" ht="12" customHeight="1">
      <c r="B6" s="76"/>
      <c r="C6" s="84"/>
      <c r="D6" s="818"/>
      <c r="E6" s="81" t="s">
        <v>91</v>
      </c>
      <c r="F6" s="81"/>
      <c r="G6" s="81"/>
      <c r="H6" s="87"/>
    </row>
    <row r="7" spans="1:8" ht="12" customHeight="1">
      <c r="A7" s="222"/>
      <c r="B7" s="76"/>
      <c r="C7" s="84"/>
      <c r="D7" s="818"/>
      <c r="E7" s="82"/>
      <c r="F7" s="82"/>
      <c r="G7" s="82"/>
      <c r="H7" s="87"/>
    </row>
    <row r="8" spans="1:8" ht="12" customHeight="1">
      <c r="A8" s="114"/>
      <c r="B8" s="114"/>
      <c r="C8" s="119"/>
      <c r="D8" s="117"/>
      <c r="E8" s="117"/>
      <c r="F8" s="117"/>
      <c r="G8" s="117"/>
      <c r="H8" s="87"/>
    </row>
    <row r="9" spans="1:8" ht="12" customHeight="1">
      <c r="A9" s="541" t="s">
        <v>251</v>
      </c>
      <c r="B9" s="122"/>
      <c r="C9" s="141"/>
      <c r="D9" s="152">
        <v>1014</v>
      </c>
      <c r="E9" s="152">
        <v>1334</v>
      </c>
      <c r="F9" s="152">
        <v>6663</v>
      </c>
      <c r="G9" s="152">
        <v>4987</v>
      </c>
      <c r="H9" s="171">
        <v>13998</v>
      </c>
    </row>
    <row r="10" spans="1:8" ht="12" customHeight="1">
      <c r="A10" s="542" t="s">
        <v>262</v>
      </c>
      <c r="B10" s="76"/>
      <c r="C10" s="84"/>
      <c r="D10" s="304">
        <v>1131</v>
      </c>
      <c r="E10" s="304">
        <v>1276</v>
      </c>
      <c r="F10" s="304">
        <v>8732</v>
      </c>
      <c r="G10" s="304">
        <v>5717</v>
      </c>
      <c r="H10" s="255">
        <v>16856</v>
      </c>
    </row>
    <row r="11" spans="1:8" ht="11.9" customHeight="1">
      <c r="A11" s="524">
        <v>2024</v>
      </c>
      <c r="B11" s="123" t="s">
        <v>40</v>
      </c>
      <c r="C11" s="129"/>
      <c r="D11" s="91">
        <v>898</v>
      </c>
      <c r="E11" s="91">
        <v>1520</v>
      </c>
      <c r="F11" s="91">
        <v>8554</v>
      </c>
      <c r="G11" s="91">
        <v>4631</v>
      </c>
      <c r="H11" s="164">
        <v>15603.000000000002</v>
      </c>
    </row>
    <row r="12" spans="1:8" ht="11.9" customHeight="1">
      <c r="A12" s="217"/>
      <c r="B12" s="110" t="s">
        <v>44</v>
      </c>
      <c r="C12" s="130"/>
      <c r="D12" s="94">
        <v>896</v>
      </c>
      <c r="E12" s="94">
        <v>976</v>
      </c>
      <c r="F12" s="94">
        <v>8696</v>
      </c>
      <c r="G12" s="94">
        <v>4976</v>
      </c>
      <c r="H12" s="165">
        <v>15544</v>
      </c>
    </row>
    <row r="13" spans="1:8" ht="11.9" customHeight="1">
      <c r="A13" s="217"/>
      <c r="B13" s="110" t="s">
        <v>41</v>
      </c>
      <c r="C13" s="130"/>
      <c r="D13" s="94">
        <v>1097.9999999999998</v>
      </c>
      <c r="E13" s="94">
        <v>1754</v>
      </c>
      <c r="F13" s="94">
        <v>4391</v>
      </c>
      <c r="G13" s="94">
        <v>5193</v>
      </c>
      <c r="H13" s="165">
        <v>12436</v>
      </c>
    </row>
    <row r="14" spans="1:8" ht="11.9" customHeight="1">
      <c r="A14" s="218"/>
      <c r="B14" s="124" t="s">
        <v>42</v>
      </c>
      <c r="C14" s="142"/>
      <c r="D14" s="94">
        <v>1152</v>
      </c>
      <c r="E14" s="94">
        <v>949.00000000000011</v>
      </c>
      <c r="F14" s="94">
        <v>5061</v>
      </c>
      <c r="G14" s="94">
        <v>5298</v>
      </c>
      <c r="H14" s="165">
        <v>12460</v>
      </c>
    </row>
    <row r="15" spans="1:8" ht="11.9" customHeight="1">
      <c r="A15" s="90">
        <v>2025</v>
      </c>
      <c r="B15" s="123" t="s">
        <v>40</v>
      </c>
      <c r="C15" s="129"/>
      <c r="D15" s="91">
        <v>1001.0000000000001</v>
      </c>
      <c r="E15" s="91">
        <v>1402.0000000000002</v>
      </c>
      <c r="F15" s="91">
        <v>6727</v>
      </c>
      <c r="G15" s="91">
        <v>4782</v>
      </c>
      <c r="H15" s="164">
        <v>13912</v>
      </c>
    </row>
    <row r="16" spans="1:8" ht="11.9" customHeight="1">
      <c r="A16" s="217"/>
      <c r="B16" s="110" t="s">
        <v>44</v>
      </c>
      <c r="C16" s="130"/>
      <c r="D16" s="94">
        <v>1197</v>
      </c>
      <c r="E16" s="94">
        <v>1123</v>
      </c>
      <c r="F16" s="94">
        <v>9622</v>
      </c>
      <c r="G16" s="94">
        <v>5164</v>
      </c>
      <c r="H16" s="165">
        <v>17106</v>
      </c>
    </row>
    <row r="17" spans="1:8" ht="11.9" customHeight="1">
      <c r="A17" s="217"/>
      <c r="B17" s="110" t="s">
        <v>41</v>
      </c>
      <c r="C17" s="130"/>
      <c r="D17" s="94">
        <v>1077</v>
      </c>
      <c r="E17" s="94">
        <v>1845</v>
      </c>
      <c r="F17" s="94">
        <v>9835</v>
      </c>
      <c r="G17" s="94">
        <v>5551</v>
      </c>
      <c r="H17" s="165">
        <v>18308</v>
      </c>
    </row>
    <row r="18" spans="1:8" ht="11.9" customHeight="1">
      <c r="A18" s="218"/>
      <c r="B18" s="124" t="s">
        <v>42</v>
      </c>
      <c r="C18" s="142"/>
      <c r="D18" s="94">
        <v>1252</v>
      </c>
      <c r="E18" s="94">
        <v>741</v>
      </c>
      <c r="F18" s="94">
        <v>8656</v>
      </c>
      <c r="G18" s="94">
        <v>7329.0000000000009</v>
      </c>
      <c r="H18" s="165">
        <v>17978</v>
      </c>
    </row>
    <row r="19" spans="1:8" ht="11.9" customHeight="1">
      <c r="A19" s="524">
        <v>2026</v>
      </c>
      <c r="B19" s="123" t="s">
        <v>40</v>
      </c>
      <c r="C19" s="129"/>
      <c r="D19" s="91">
        <v>1264</v>
      </c>
      <c r="E19" s="91">
        <v>1703.0000000000002</v>
      </c>
      <c r="F19" s="91">
        <v>5862</v>
      </c>
      <c r="G19" s="91">
        <v>5048</v>
      </c>
      <c r="H19" s="164">
        <v>13877</v>
      </c>
    </row>
    <row r="20" spans="1:8" ht="11.9" customHeight="1">
      <c r="A20" s="217"/>
      <c r="B20" s="110" t="s">
        <v>44</v>
      </c>
      <c r="C20" s="130"/>
      <c r="D20" s="94">
        <v>1672</v>
      </c>
      <c r="E20" s="94">
        <v>1635</v>
      </c>
      <c r="F20" s="94">
        <v>6481.9999999999991</v>
      </c>
      <c r="G20" s="94">
        <v>4388</v>
      </c>
      <c r="H20" s="165">
        <v>14177</v>
      </c>
    </row>
    <row r="21" spans="1:8" ht="11.9" customHeight="1">
      <c r="A21" s="217"/>
      <c r="B21" s="110" t="s">
        <v>41</v>
      </c>
      <c r="C21" s="130"/>
      <c r="D21" s="94">
        <v>1339</v>
      </c>
      <c r="E21" s="94">
        <v>1367.9999999999998</v>
      </c>
      <c r="F21" s="94">
        <v>6120</v>
      </c>
      <c r="G21" s="94">
        <v>7144</v>
      </c>
      <c r="H21" s="165">
        <v>15971</v>
      </c>
    </row>
    <row r="22" spans="1:8" ht="11.9" customHeight="1">
      <c r="A22" s="219"/>
      <c r="B22" s="73" t="s">
        <v>42</v>
      </c>
      <c r="C22" s="132"/>
      <c r="D22" s="94" t="s">
        <v>39</v>
      </c>
      <c r="E22" s="94" t="s">
        <v>39</v>
      </c>
      <c r="F22" s="94" t="s">
        <v>39</v>
      </c>
      <c r="G22" s="94" t="s">
        <v>39</v>
      </c>
      <c r="H22" s="165" t="s">
        <v>39</v>
      </c>
    </row>
    <row r="23" spans="1:8" ht="11.9" customHeight="1">
      <c r="A23" s="90">
        <v>2024</v>
      </c>
      <c r="B23" s="503" t="s">
        <v>70</v>
      </c>
      <c r="C23" s="133"/>
      <c r="D23" s="144">
        <v>1259</v>
      </c>
      <c r="E23" s="144">
        <v>1092</v>
      </c>
      <c r="F23" s="144">
        <v>6029</v>
      </c>
      <c r="G23" s="144">
        <v>3662</v>
      </c>
      <c r="H23" s="164">
        <f>IF(SUM(C23:G23)=0,"",SUM(C23:G23))</f>
        <v>12042</v>
      </c>
    </row>
    <row r="24" spans="1:8" ht="11.9" customHeight="1">
      <c r="A24" s="217"/>
      <c r="B24" s="496" t="s">
        <v>71</v>
      </c>
      <c r="C24" s="134"/>
      <c r="D24" s="111">
        <v>730</v>
      </c>
      <c r="E24" s="111">
        <v>287.00000000000006</v>
      </c>
      <c r="F24" s="111">
        <v>12078</v>
      </c>
      <c r="G24" s="111">
        <v>4746</v>
      </c>
      <c r="H24" s="165">
        <f t="shared" ref="H24:H49" si="0">IF(SUM(C24:G24)=0,"",SUM(C24:G24))</f>
        <v>17841</v>
      </c>
    </row>
    <row r="25" spans="1:8" ht="11.9" customHeight="1">
      <c r="A25" s="220"/>
      <c r="B25" s="496" t="s">
        <v>72</v>
      </c>
      <c r="C25" s="134"/>
      <c r="D25" s="94">
        <v>349.00000000000006</v>
      </c>
      <c r="E25" s="94">
        <v>790.99999999999989</v>
      </c>
      <c r="F25" s="94">
        <v>7564</v>
      </c>
      <c r="G25" s="94">
        <v>1483</v>
      </c>
      <c r="H25" s="165">
        <f t="shared" si="0"/>
        <v>10187</v>
      </c>
    </row>
    <row r="26" spans="1:8" ht="11.9" customHeight="1">
      <c r="A26" s="221"/>
      <c r="B26" s="496" t="s">
        <v>73</v>
      </c>
      <c r="C26" s="134"/>
      <c r="D26" s="94">
        <v>808.99999999999989</v>
      </c>
      <c r="E26" s="94">
        <v>231</v>
      </c>
      <c r="F26" s="94">
        <v>7179</v>
      </c>
      <c r="G26" s="94">
        <v>3290</v>
      </c>
      <c r="H26" s="165">
        <f t="shared" si="0"/>
        <v>11509</v>
      </c>
    </row>
    <row r="27" spans="1:8" ht="11.9" customHeight="1">
      <c r="A27" s="217"/>
      <c r="B27" s="496" t="s">
        <v>74</v>
      </c>
      <c r="C27" s="134"/>
      <c r="D27" s="94">
        <v>708</v>
      </c>
      <c r="E27" s="94">
        <v>1544</v>
      </c>
      <c r="F27" s="94">
        <v>8103</v>
      </c>
      <c r="G27" s="94">
        <v>7225</v>
      </c>
      <c r="H27" s="165">
        <f t="shared" si="0"/>
        <v>17580</v>
      </c>
    </row>
    <row r="28" spans="1:8" ht="11.9" customHeight="1">
      <c r="A28" s="220"/>
      <c r="B28" s="496" t="s">
        <v>75</v>
      </c>
      <c r="C28" s="134"/>
      <c r="D28" s="94">
        <v>1152.0000000000002</v>
      </c>
      <c r="E28" s="94">
        <v>601</v>
      </c>
      <c r="F28" s="94">
        <v>10873.000000000002</v>
      </c>
      <c r="G28" s="94">
        <v>5179</v>
      </c>
      <c r="H28" s="165">
        <f t="shared" si="0"/>
        <v>17805</v>
      </c>
    </row>
    <row r="29" spans="1:8" ht="11.9" customHeight="1">
      <c r="A29" s="220"/>
      <c r="B29" s="496" t="s">
        <v>76</v>
      </c>
      <c r="C29" s="134"/>
      <c r="D29" s="94">
        <v>940</v>
      </c>
      <c r="E29" s="94">
        <v>2173</v>
      </c>
      <c r="F29" s="94">
        <v>5559</v>
      </c>
      <c r="G29" s="94">
        <v>3755</v>
      </c>
      <c r="H29" s="165">
        <f t="shared" si="0"/>
        <v>12427</v>
      </c>
    </row>
    <row r="30" spans="1:8" ht="11.9" customHeight="1">
      <c r="A30" s="217"/>
      <c r="B30" s="496" t="s">
        <v>77</v>
      </c>
      <c r="C30" s="134"/>
      <c r="D30" s="111">
        <v>1200</v>
      </c>
      <c r="E30" s="111">
        <v>597</v>
      </c>
      <c r="F30" s="111">
        <v>3380</v>
      </c>
      <c r="G30" s="111">
        <v>7851.0000000000009</v>
      </c>
      <c r="H30" s="165">
        <f t="shared" si="0"/>
        <v>13028</v>
      </c>
    </row>
    <row r="31" spans="1:8" ht="11.9" customHeight="1">
      <c r="A31" s="217"/>
      <c r="B31" s="496" t="s">
        <v>78</v>
      </c>
      <c r="C31" s="134"/>
      <c r="D31" s="94">
        <v>1043.0000000000002</v>
      </c>
      <c r="E31" s="94">
        <v>400</v>
      </c>
      <c r="F31" s="94">
        <v>4141</v>
      </c>
      <c r="G31" s="94">
        <v>7397</v>
      </c>
      <c r="H31" s="165">
        <f t="shared" si="0"/>
        <v>12981</v>
      </c>
    </row>
    <row r="32" spans="1:8" ht="11.9" customHeight="1">
      <c r="A32" s="217"/>
      <c r="B32" s="496" t="s">
        <v>79</v>
      </c>
      <c r="C32" s="134"/>
      <c r="D32" s="94">
        <v>1292</v>
      </c>
      <c r="E32" s="94">
        <v>1271.9999999999998</v>
      </c>
      <c r="F32" s="94">
        <v>4171</v>
      </c>
      <c r="G32" s="94">
        <v>4599</v>
      </c>
      <c r="H32" s="165">
        <f t="shared" si="0"/>
        <v>11334</v>
      </c>
    </row>
    <row r="33" spans="1:8" ht="11.9" customHeight="1">
      <c r="A33" s="217"/>
      <c r="B33" s="496" t="s">
        <v>80</v>
      </c>
      <c r="C33" s="134"/>
      <c r="D33" s="94">
        <v>1407</v>
      </c>
      <c r="E33" s="94">
        <v>243</v>
      </c>
      <c r="F33" s="94">
        <v>5696</v>
      </c>
      <c r="G33" s="94">
        <v>5839</v>
      </c>
      <c r="H33" s="165">
        <f t="shared" si="0"/>
        <v>13185</v>
      </c>
    </row>
    <row r="34" spans="1:8" ht="11.9" customHeight="1">
      <c r="A34" s="218"/>
      <c r="B34" s="505" t="s">
        <v>81</v>
      </c>
      <c r="C34" s="143"/>
      <c r="D34" s="115">
        <v>1099</v>
      </c>
      <c r="E34" s="115">
        <v>1272</v>
      </c>
      <c r="F34" s="115">
        <v>5403.0000000000009</v>
      </c>
      <c r="G34" s="115">
        <v>4856</v>
      </c>
      <c r="H34" s="168">
        <f t="shared" si="0"/>
        <v>12630</v>
      </c>
    </row>
    <row r="35" spans="1:8" ht="11.9" customHeight="1">
      <c r="A35" s="524">
        <v>2025</v>
      </c>
      <c r="B35" s="503" t="s">
        <v>70</v>
      </c>
      <c r="C35" s="133"/>
      <c r="D35" s="144">
        <v>953</v>
      </c>
      <c r="E35" s="144">
        <v>2466</v>
      </c>
      <c r="F35" s="144">
        <v>7380</v>
      </c>
      <c r="G35" s="144">
        <v>1678</v>
      </c>
      <c r="H35" s="161">
        <f t="shared" si="0"/>
        <v>12477</v>
      </c>
    </row>
    <row r="36" spans="1:8" ht="11.9" customHeight="1">
      <c r="A36" s="217"/>
      <c r="B36" s="496" t="s">
        <v>71</v>
      </c>
      <c r="C36" s="134"/>
      <c r="D36" s="111">
        <v>950.99999999999989</v>
      </c>
      <c r="E36" s="111">
        <v>869</v>
      </c>
      <c r="F36" s="111">
        <v>6239.0000000000009</v>
      </c>
      <c r="G36" s="111">
        <v>4298</v>
      </c>
      <c r="H36" s="165">
        <f t="shared" si="0"/>
        <v>12357</v>
      </c>
    </row>
    <row r="37" spans="1:8" ht="11.9" customHeight="1">
      <c r="A37" s="220"/>
      <c r="B37" s="496" t="s">
        <v>72</v>
      </c>
      <c r="C37" s="134"/>
      <c r="D37" s="94">
        <v>911</v>
      </c>
      <c r="E37" s="94">
        <v>364</v>
      </c>
      <c r="F37" s="94">
        <v>6168</v>
      </c>
      <c r="G37" s="94">
        <v>4947</v>
      </c>
      <c r="H37" s="165">
        <f t="shared" si="0"/>
        <v>12390</v>
      </c>
    </row>
    <row r="38" spans="1:8" ht="11.9" customHeight="1">
      <c r="A38" s="221"/>
      <c r="B38" s="496" t="s">
        <v>73</v>
      </c>
      <c r="C38" s="134"/>
      <c r="D38" s="94">
        <v>1504</v>
      </c>
      <c r="E38" s="94">
        <v>1983</v>
      </c>
      <c r="F38" s="94">
        <v>12527</v>
      </c>
      <c r="G38" s="94">
        <v>2546.9999999999995</v>
      </c>
      <c r="H38" s="165">
        <f t="shared" si="0"/>
        <v>18561</v>
      </c>
    </row>
    <row r="39" spans="1:8" ht="11.9" customHeight="1">
      <c r="A39" s="217"/>
      <c r="B39" s="496" t="s">
        <v>74</v>
      </c>
      <c r="C39" s="134"/>
      <c r="D39" s="94">
        <v>1127</v>
      </c>
      <c r="E39" s="94">
        <v>392</v>
      </c>
      <c r="F39" s="94">
        <v>8673</v>
      </c>
      <c r="G39" s="94">
        <v>6433</v>
      </c>
      <c r="H39" s="165">
        <f t="shared" si="0"/>
        <v>16625</v>
      </c>
    </row>
    <row r="40" spans="1:8" ht="11.9" customHeight="1">
      <c r="A40" s="220"/>
      <c r="B40" s="496" t="s">
        <v>75</v>
      </c>
      <c r="C40" s="134"/>
      <c r="D40" s="94">
        <v>1085</v>
      </c>
      <c r="E40" s="94">
        <v>545</v>
      </c>
      <c r="F40" s="94">
        <v>7949</v>
      </c>
      <c r="G40" s="94">
        <v>7161.0000000000009</v>
      </c>
      <c r="H40" s="165">
        <f t="shared" si="0"/>
        <v>16740</v>
      </c>
    </row>
    <row r="41" spans="1:8" ht="11.9" customHeight="1">
      <c r="A41" s="220"/>
      <c r="B41" s="496" t="s">
        <v>76</v>
      </c>
      <c r="C41" s="134"/>
      <c r="D41" s="94">
        <v>1164</v>
      </c>
      <c r="E41" s="94">
        <v>2708</v>
      </c>
      <c r="F41" s="94">
        <v>16805</v>
      </c>
      <c r="G41" s="94">
        <v>8718</v>
      </c>
      <c r="H41" s="165">
        <f t="shared" si="0"/>
        <v>29395</v>
      </c>
    </row>
    <row r="42" spans="1:8" ht="11.9" customHeight="1">
      <c r="A42" s="217"/>
      <c r="B42" s="496" t="s">
        <v>77</v>
      </c>
      <c r="C42" s="134"/>
      <c r="D42" s="111">
        <v>836.00000000000011</v>
      </c>
      <c r="E42" s="111">
        <v>2306</v>
      </c>
      <c r="F42" s="111">
        <v>6875</v>
      </c>
      <c r="G42" s="111">
        <v>6701</v>
      </c>
      <c r="H42" s="165">
        <f t="shared" si="0"/>
        <v>16718</v>
      </c>
    </row>
    <row r="43" spans="1:8" ht="11.9" customHeight="1">
      <c r="A43" s="217"/>
      <c r="B43" s="496" t="s">
        <v>78</v>
      </c>
      <c r="C43" s="134"/>
      <c r="D43" s="94">
        <v>1127</v>
      </c>
      <c r="E43" s="94">
        <v>899</v>
      </c>
      <c r="F43" s="94">
        <v>5792</v>
      </c>
      <c r="G43" s="94">
        <v>4846</v>
      </c>
      <c r="H43" s="165">
        <f t="shared" si="0"/>
        <v>12664</v>
      </c>
    </row>
    <row r="44" spans="1:8" ht="11.9" customHeight="1">
      <c r="A44" s="217"/>
      <c r="B44" s="496" t="s">
        <v>79</v>
      </c>
      <c r="C44" s="134"/>
      <c r="D44" s="94">
        <v>1179</v>
      </c>
      <c r="E44" s="94">
        <v>642</v>
      </c>
      <c r="F44" s="94">
        <v>8313</v>
      </c>
      <c r="G44" s="94">
        <v>5548</v>
      </c>
      <c r="H44" s="165">
        <f t="shared" si="0"/>
        <v>15682</v>
      </c>
    </row>
    <row r="45" spans="1:8" ht="11.9" customHeight="1">
      <c r="A45" s="217"/>
      <c r="B45" s="496" t="s">
        <v>80</v>
      </c>
      <c r="C45" s="134"/>
      <c r="D45" s="94">
        <v>1669</v>
      </c>
      <c r="E45" s="94">
        <v>428</v>
      </c>
      <c r="F45" s="94">
        <v>7296</v>
      </c>
      <c r="G45" s="94">
        <v>11249</v>
      </c>
      <c r="H45" s="165">
        <f t="shared" si="0"/>
        <v>20642</v>
      </c>
    </row>
    <row r="46" spans="1:8" ht="11.9" customHeight="1">
      <c r="A46" s="218"/>
      <c r="B46" s="505" t="s">
        <v>81</v>
      </c>
      <c r="C46" s="143"/>
      <c r="D46" s="115">
        <v>1182</v>
      </c>
      <c r="E46" s="115">
        <v>1097.9999999999998</v>
      </c>
      <c r="F46" s="115">
        <v>10456.999999999998</v>
      </c>
      <c r="G46" s="115">
        <v>4736.0000000000009</v>
      </c>
      <c r="H46" s="168">
        <f t="shared" si="0"/>
        <v>17473</v>
      </c>
    </row>
    <row r="47" spans="1:8" ht="11.9" customHeight="1">
      <c r="A47" s="90">
        <v>2026</v>
      </c>
      <c r="B47" s="503" t="s">
        <v>70</v>
      </c>
      <c r="C47" s="133"/>
      <c r="D47" s="144">
        <v>1332</v>
      </c>
      <c r="E47" s="144">
        <v>1560</v>
      </c>
      <c r="F47" s="144">
        <v>5577</v>
      </c>
      <c r="G47" s="144">
        <v>5810.0000000000009</v>
      </c>
      <c r="H47" s="161">
        <f t="shared" si="0"/>
        <v>14279</v>
      </c>
    </row>
    <row r="48" spans="1:8" ht="11.9" customHeight="1">
      <c r="A48" s="98"/>
      <c r="B48" s="496" t="s">
        <v>71</v>
      </c>
      <c r="C48" s="134"/>
      <c r="D48" s="111">
        <v>1226.9999999999998</v>
      </c>
      <c r="E48" s="111">
        <v>1658</v>
      </c>
      <c r="F48" s="111">
        <v>7156</v>
      </c>
      <c r="G48" s="111">
        <v>3413.0000000000005</v>
      </c>
      <c r="H48" s="165">
        <f t="shared" si="0"/>
        <v>13454</v>
      </c>
    </row>
    <row r="49" spans="1:11" ht="11.9" customHeight="1">
      <c r="A49" s="125"/>
      <c r="B49" s="496" t="s">
        <v>72</v>
      </c>
      <c r="C49" s="134"/>
      <c r="D49" s="94">
        <v>835</v>
      </c>
      <c r="E49" s="94">
        <v>1527.9999999999998</v>
      </c>
      <c r="F49" s="94">
        <v>4701.0000000000009</v>
      </c>
      <c r="G49" s="94">
        <v>4883</v>
      </c>
      <c r="H49" s="165">
        <f t="shared" si="0"/>
        <v>11947</v>
      </c>
    </row>
    <row r="50" spans="1:11" ht="11.9" customHeight="1">
      <c r="A50" s="126"/>
      <c r="B50" s="496" t="s">
        <v>73</v>
      </c>
      <c r="C50" s="134"/>
      <c r="D50" s="94">
        <v>2525</v>
      </c>
      <c r="E50" s="94">
        <v>1524</v>
      </c>
      <c r="F50" s="94">
        <v>3851</v>
      </c>
      <c r="G50" s="94">
        <v>4928</v>
      </c>
      <c r="H50" s="165">
        <f t="shared" ref="H50:H58" si="1">IF(SUM(C50:G50)=0,"",SUM(C50:G50))</f>
        <v>12828</v>
      </c>
    </row>
    <row r="51" spans="1:11" ht="11.9" customHeight="1">
      <c r="A51" s="98"/>
      <c r="B51" s="496" t="s">
        <v>74</v>
      </c>
      <c r="C51" s="134"/>
      <c r="D51" s="94">
        <v>1056</v>
      </c>
      <c r="E51" s="94">
        <v>2376</v>
      </c>
      <c r="F51" s="94">
        <v>10639.000000000002</v>
      </c>
      <c r="G51" s="94">
        <v>4475</v>
      </c>
      <c r="H51" s="165">
        <f t="shared" si="1"/>
        <v>18546</v>
      </c>
    </row>
    <row r="52" spans="1:11" ht="11.9" customHeight="1">
      <c r="A52" s="125"/>
      <c r="B52" s="496" t="s">
        <v>75</v>
      </c>
      <c r="C52" s="134"/>
      <c r="D52" s="94">
        <v>1410</v>
      </c>
      <c r="E52" s="94">
        <v>1047.0000000000002</v>
      </c>
      <c r="F52" s="94">
        <v>5079.0000000000009</v>
      </c>
      <c r="G52" s="94">
        <v>4407.9999999999991</v>
      </c>
      <c r="H52" s="165">
        <f t="shared" si="1"/>
        <v>11944</v>
      </c>
    </row>
    <row r="53" spans="1:11" ht="11.9" customHeight="1">
      <c r="A53" s="125"/>
      <c r="B53" s="496" t="s">
        <v>76</v>
      </c>
      <c r="C53" s="134"/>
      <c r="D53" s="94">
        <v>1387</v>
      </c>
      <c r="E53" s="94">
        <v>1766</v>
      </c>
      <c r="F53" s="94">
        <v>6815</v>
      </c>
      <c r="G53" s="94">
        <v>5933</v>
      </c>
      <c r="H53" s="165">
        <f t="shared" si="1"/>
        <v>15901</v>
      </c>
    </row>
    <row r="54" spans="1:11" ht="11.9" customHeight="1">
      <c r="A54" s="98"/>
      <c r="B54" s="496" t="s">
        <v>77</v>
      </c>
      <c r="C54" s="134"/>
      <c r="D54" s="111">
        <v>1459</v>
      </c>
      <c r="E54" s="111">
        <v>729</v>
      </c>
      <c r="F54" s="111">
        <v>6002</v>
      </c>
      <c r="G54" s="111">
        <v>5173</v>
      </c>
      <c r="H54" s="165">
        <f t="shared" si="1"/>
        <v>13363</v>
      </c>
    </row>
    <row r="55" spans="1:11" ht="11.9" customHeight="1">
      <c r="A55" s="98"/>
      <c r="B55" s="496" t="s">
        <v>78</v>
      </c>
      <c r="C55" s="134"/>
      <c r="D55" s="94">
        <v>1037</v>
      </c>
      <c r="E55" s="94">
        <v>1780</v>
      </c>
      <c r="F55" s="94">
        <v>5473</v>
      </c>
      <c r="G55" s="94">
        <v>11565</v>
      </c>
      <c r="H55" s="165">
        <f t="shared" si="1"/>
        <v>19855</v>
      </c>
    </row>
    <row r="56" spans="1:11" ht="11.9" customHeight="1">
      <c r="A56" s="98"/>
      <c r="B56" s="496" t="s">
        <v>79</v>
      </c>
      <c r="C56" s="134"/>
      <c r="D56" s="94" t="s">
        <v>39</v>
      </c>
      <c r="E56" s="94" t="s">
        <v>39</v>
      </c>
      <c r="F56" s="94" t="s">
        <v>39</v>
      </c>
      <c r="G56" s="94" t="s">
        <v>39</v>
      </c>
      <c r="H56" s="165" t="str">
        <f t="shared" si="1"/>
        <v/>
      </c>
    </row>
    <row r="57" spans="1:11" ht="11.9" customHeight="1">
      <c r="A57" s="225"/>
      <c r="B57" s="496" t="s">
        <v>80</v>
      </c>
      <c r="C57" s="134"/>
      <c r="D57" s="94" t="s">
        <v>39</v>
      </c>
      <c r="E57" s="94" t="s">
        <v>39</v>
      </c>
      <c r="F57" s="94" t="s">
        <v>39</v>
      </c>
      <c r="G57" s="94" t="s">
        <v>39</v>
      </c>
      <c r="H57" s="165" t="str">
        <f t="shared" si="1"/>
        <v/>
      </c>
    </row>
    <row r="58" spans="1:11" ht="11.9" customHeight="1" thickBot="1">
      <c r="A58" s="226"/>
      <c r="B58" s="506" t="s">
        <v>81</v>
      </c>
      <c r="C58" s="136"/>
      <c r="D58" s="113" t="s">
        <v>39</v>
      </c>
      <c r="E58" s="113" t="s">
        <v>39</v>
      </c>
      <c r="F58" s="113" t="s">
        <v>39</v>
      </c>
      <c r="G58" s="113" t="s">
        <v>39</v>
      </c>
      <c r="H58" s="167" t="str">
        <f t="shared" si="1"/>
        <v/>
      </c>
    </row>
    <row r="59" spans="1:11" s="7" customFormat="1" ht="12" customHeight="1">
      <c r="A59" s="44" t="str">
        <f>Titles!$A$12</f>
        <v>Données de 2024, 2025 et 2026 fondées sur les définitions du recensement de 2021.</v>
      </c>
      <c r="B59" s="72"/>
      <c r="C59" s="295"/>
      <c r="D59" s="261"/>
      <c r="E59" s="45"/>
      <c r="F59" s="261"/>
      <c r="G59" s="261"/>
      <c r="H59" s="296"/>
      <c r="I59" s="182"/>
      <c r="J59" s="182"/>
      <c r="K59" s="246"/>
    </row>
    <row r="60" spans="1:11" s="8" customFormat="1" ht="11.5">
      <c r="A60" s="290" t="s">
        <v>184</v>
      </c>
      <c r="B60" s="251"/>
      <c r="C60" s="251"/>
      <c r="D60" s="251"/>
      <c r="E60" s="289"/>
      <c r="F60" s="251"/>
      <c r="G60" s="251"/>
      <c r="H60" s="251"/>
    </row>
    <row r="61" spans="1:11" s="252" customFormat="1" ht="10.9" customHeight="1">
      <c r="A61" s="262" t="str">
        <f>Titles!$A$10</f>
        <v>Source : Enquête sur les mises en chantier et les achèvements et Enquête sur les logements écoulés de la SCHL</v>
      </c>
      <c r="B61" s="251"/>
      <c r="C61" s="251"/>
      <c r="D61" s="251"/>
      <c r="E61" s="263"/>
      <c r="F61" s="251"/>
      <c r="G61" s="251"/>
      <c r="H61" s="251"/>
    </row>
    <row r="62" spans="1:11" s="252" customFormat="1" ht="10.9" customHeight="1">
      <c r="A62" s="262"/>
      <c r="B62" s="138"/>
      <c r="C62" s="138"/>
      <c r="D62" s="138"/>
      <c r="E62" s="138"/>
      <c r="F62" s="263"/>
      <c r="G62" s="138"/>
      <c r="H62" s="138"/>
    </row>
    <row r="63" spans="1:11" s="291" customFormat="1" ht="10.9" customHeight="1"/>
    <row r="64" spans="1:11" ht="9.75" customHeight="1"/>
  </sheetData>
  <mergeCells count="1">
    <mergeCell ref="D5:D7"/>
  </mergeCells>
  <phoneticPr fontId="11" type="noConversion"/>
  <pageMargins left="0.78740157480314965" right="0.51181102362204722" top="0.51181102362204722" bottom="0.51181102362204722" header="0.51181102362204722" footer="0.51181102362204722"/>
  <pageSetup scale="98" orientation="portrait" r:id="rId1"/>
  <headerFooter alignWithMargins="0"/>
  <ignoredErrors>
    <ignoredError sqref="I11:IV1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3"/>
  <sheetViews>
    <sheetView showGridLines="0" showZeros="0" zoomScale="112" zoomScaleNormal="112" workbookViewId="0">
      <pane xSplit="3" ySplit="6" topLeftCell="D7" activePane="bottomRight" state="frozen"/>
      <selection pane="topRight"/>
      <selection pane="bottomLeft"/>
      <selection pane="bottomRight"/>
    </sheetView>
  </sheetViews>
  <sheetFormatPr defaultColWidth="11.53515625" defaultRowHeight="11.5"/>
  <cols>
    <col min="1" max="1" width="7.765625" style="228" customWidth="1"/>
    <col min="2" max="3" width="9.765625" style="8" customWidth="1"/>
    <col min="4" max="7" width="11.765625" style="8" customWidth="1"/>
    <col min="8" max="16384" width="11.53515625" style="8"/>
  </cols>
  <sheetData>
    <row r="1" spans="1:7" s="139" customFormat="1" ht="16.149999999999999" customHeight="1">
      <c r="A1" s="350" t="s">
        <v>94</v>
      </c>
      <c r="B1" s="351"/>
      <c r="C1" s="351"/>
      <c r="D1" s="351"/>
      <c r="E1" s="351"/>
      <c r="F1" s="351"/>
      <c r="G1" s="352"/>
    </row>
    <row r="2" spans="1:7" s="139" customFormat="1" ht="16.149999999999999" customHeight="1">
      <c r="A2" s="353" t="s">
        <v>120</v>
      </c>
      <c r="B2" s="354"/>
      <c r="C2" s="354"/>
      <c r="D2" s="354"/>
      <c r="E2" s="354"/>
      <c r="F2" s="354"/>
      <c r="G2" s="355"/>
    </row>
    <row r="3" spans="1:7" s="139" customFormat="1" ht="16.149999999999999" customHeight="1">
      <c r="A3" s="469" t="s">
        <v>110</v>
      </c>
      <c r="B3" s="402"/>
      <c r="C3" s="402"/>
      <c r="D3" s="402"/>
      <c r="E3" s="402"/>
      <c r="F3" s="402"/>
      <c r="G3" s="403"/>
    </row>
    <row r="4" spans="1:7" s="139" customFormat="1" ht="16.149999999999999" customHeight="1" thickBot="1">
      <c r="A4" s="359"/>
      <c r="B4" s="404"/>
      <c r="C4" s="404"/>
      <c r="D4" s="404"/>
      <c r="E4" s="404"/>
      <c r="F4" s="404"/>
      <c r="G4" s="405"/>
    </row>
    <row r="5" spans="1:7">
      <c r="A5" s="222"/>
      <c r="B5" s="76"/>
      <c r="C5" s="100"/>
      <c r="D5" s="102"/>
      <c r="E5" s="102"/>
      <c r="F5" s="102"/>
      <c r="G5" s="87"/>
    </row>
    <row r="6" spans="1:7">
      <c r="A6" s="223" t="s">
        <v>82</v>
      </c>
      <c r="B6" s="114"/>
      <c r="C6" s="119"/>
      <c r="D6" s="120" t="s">
        <v>45</v>
      </c>
      <c r="E6" s="120" t="s">
        <v>46</v>
      </c>
      <c r="F6" s="120" t="s">
        <v>47</v>
      </c>
      <c r="G6" s="121" t="s">
        <v>33</v>
      </c>
    </row>
    <row r="7" spans="1:7" ht="12" customHeight="1">
      <c r="A7" s="541" t="s">
        <v>251</v>
      </c>
      <c r="B7" s="122"/>
      <c r="C7" s="145"/>
      <c r="D7" s="152">
        <v>6164</v>
      </c>
      <c r="E7" s="152">
        <v>3991</v>
      </c>
      <c r="F7" s="152">
        <v>46632</v>
      </c>
      <c r="G7" s="171">
        <v>56787</v>
      </c>
    </row>
    <row r="8" spans="1:7" ht="12" customHeight="1">
      <c r="A8" s="542" t="s">
        <v>262</v>
      </c>
      <c r="B8" s="114"/>
      <c r="C8" s="97"/>
      <c r="D8" s="304">
        <v>7139</v>
      </c>
      <c r="E8" s="304">
        <v>5679</v>
      </c>
      <c r="F8" s="304">
        <v>53184</v>
      </c>
      <c r="G8" s="255">
        <v>66002</v>
      </c>
    </row>
    <row r="9" spans="1:7" ht="11.9" customHeight="1">
      <c r="A9" s="524">
        <v>2024</v>
      </c>
      <c r="B9" s="481" t="s">
        <v>40</v>
      </c>
      <c r="C9" s="129"/>
      <c r="D9" s="91">
        <v>4372</v>
      </c>
      <c r="E9" s="91">
        <v>3149</v>
      </c>
      <c r="F9" s="91">
        <v>43753</v>
      </c>
      <c r="G9" s="164">
        <v>51274</v>
      </c>
    </row>
    <row r="10" spans="1:7" ht="11.9" customHeight="1">
      <c r="A10" s="217"/>
      <c r="B10" s="479" t="s">
        <v>44</v>
      </c>
      <c r="C10" s="130"/>
      <c r="D10" s="111">
        <v>6183.9999999999991</v>
      </c>
      <c r="E10" s="111">
        <v>3211.9999999999995</v>
      </c>
      <c r="F10" s="111">
        <v>44694</v>
      </c>
      <c r="G10" s="165">
        <v>54090</v>
      </c>
    </row>
    <row r="11" spans="1:7" ht="11.9" customHeight="1">
      <c r="A11" s="217"/>
      <c r="B11" s="479" t="s">
        <v>41</v>
      </c>
      <c r="C11" s="130"/>
      <c r="D11" s="111">
        <v>7007</v>
      </c>
      <c r="E11" s="111">
        <v>5379</v>
      </c>
      <c r="F11" s="111">
        <v>46470</v>
      </c>
      <c r="G11" s="165">
        <v>58855.999999999993</v>
      </c>
    </row>
    <row r="12" spans="1:7" ht="11.9" customHeight="1">
      <c r="A12" s="218"/>
      <c r="B12" s="480" t="s">
        <v>42</v>
      </c>
      <c r="C12" s="142"/>
      <c r="D12" s="111">
        <v>7106</v>
      </c>
      <c r="E12" s="111">
        <v>4272</v>
      </c>
      <c r="F12" s="111">
        <v>51369</v>
      </c>
      <c r="G12" s="168">
        <v>62747</v>
      </c>
    </row>
    <row r="13" spans="1:7" ht="11.9" customHeight="1">
      <c r="A13" s="90">
        <v>2025</v>
      </c>
      <c r="B13" s="481" t="s">
        <v>40</v>
      </c>
      <c r="C13" s="129"/>
      <c r="D13" s="91">
        <v>5804</v>
      </c>
      <c r="E13" s="91">
        <v>5840.9999999999991</v>
      </c>
      <c r="F13" s="91">
        <v>51762</v>
      </c>
      <c r="G13" s="165">
        <v>63407</v>
      </c>
    </row>
    <row r="14" spans="1:7" ht="11.9" customHeight="1">
      <c r="A14" s="217"/>
      <c r="B14" s="479" t="s">
        <v>44</v>
      </c>
      <c r="C14" s="130"/>
      <c r="D14" s="111">
        <v>6426</v>
      </c>
      <c r="E14" s="111">
        <v>5752.0000000000009</v>
      </c>
      <c r="F14" s="111">
        <v>62852.999999999993</v>
      </c>
      <c r="G14" s="165">
        <v>75030.999999999985</v>
      </c>
    </row>
    <row r="15" spans="1:7" ht="11.9" customHeight="1">
      <c r="A15" s="217"/>
      <c r="B15" s="479" t="s">
        <v>41</v>
      </c>
      <c r="C15" s="130"/>
      <c r="D15" s="111">
        <v>8568.9999999999982</v>
      </c>
      <c r="E15" s="111">
        <v>5900</v>
      </c>
      <c r="F15" s="111">
        <v>49544</v>
      </c>
      <c r="G15" s="165">
        <v>64012.999999999993</v>
      </c>
    </row>
    <row r="16" spans="1:7" ht="11.9" customHeight="1">
      <c r="A16" s="218"/>
      <c r="B16" s="480" t="s">
        <v>42</v>
      </c>
      <c r="C16" s="142"/>
      <c r="D16" s="111">
        <v>7288</v>
      </c>
      <c r="E16" s="111">
        <v>5241</v>
      </c>
      <c r="F16" s="111">
        <v>48406</v>
      </c>
      <c r="G16" s="168">
        <v>60935</v>
      </c>
    </row>
    <row r="17" spans="1:7" ht="11.9" customHeight="1">
      <c r="A17" s="524">
        <v>2026</v>
      </c>
      <c r="B17" s="481" t="s">
        <v>40</v>
      </c>
      <c r="C17" s="129"/>
      <c r="D17" s="91">
        <v>7989.0000000000009</v>
      </c>
      <c r="E17" s="91">
        <v>4249.0000000000009</v>
      </c>
      <c r="F17" s="91">
        <v>45522.000000000007</v>
      </c>
      <c r="G17" s="165">
        <v>57760.000000000007</v>
      </c>
    </row>
    <row r="18" spans="1:7" ht="11.9" customHeight="1">
      <c r="A18" s="217"/>
      <c r="B18" s="479" t="s">
        <v>44</v>
      </c>
      <c r="C18" s="130"/>
      <c r="D18" s="94">
        <v>9864</v>
      </c>
      <c r="E18" s="94">
        <v>7834.0000000000009</v>
      </c>
      <c r="F18" s="94">
        <v>45973</v>
      </c>
      <c r="G18" s="165">
        <v>63671</v>
      </c>
    </row>
    <row r="19" spans="1:7" ht="11.9" customHeight="1">
      <c r="A19" s="217"/>
      <c r="B19" s="479" t="s">
        <v>41</v>
      </c>
      <c r="C19" s="130"/>
      <c r="D19" s="108">
        <v>6932</v>
      </c>
      <c r="E19" s="108">
        <v>5353</v>
      </c>
      <c r="F19" s="108">
        <v>52779</v>
      </c>
      <c r="G19" s="165">
        <v>65063.999999999993</v>
      </c>
    </row>
    <row r="20" spans="1:7" ht="11.9" customHeight="1">
      <c r="A20" s="219"/>
      <c r="B20" s="480" t="s">
        <v>42</v>
      </c>
      <c r="C20" s="142"/>
      <c r="D20" s="112" t="s">
        <v>39</v>
      </c>
      <c r="E20" s="112" t="s">
        <v>39</v>
      </c>
      <c r="F20" s="112" t="s">
        <v>39</v>
      </c>
      <c r="G20" s="168" t="s">
        <v>39</v>
      </c>
    </row>
    <row r="21" spans="1:7" ht="11.9" customHeight="1">
      <c r="A21" s="90">
        <v>2024</v>
      </c>
      <c r="B21" s="503" t="s">
        <v>70</v>
      </c>
      <c r="C21" s="133"/>
      <c r="D21" s="144">
        <v>3909</v>
      </c>
      <c r="E21" s="144">
        <v>3164</v>
      </c>
      <c r="F21" s="144">
        <v>40836</v>
      </c>
      <c r="G21" s="164">
        <f>IF(SUM(B21:F21)=0,"",SUM(B21:F21))</f>
        <v>47909</v>
      </c>
    </row>
    <row r="22" spans="1:7" ht="11.9" customHeight="1">
      <c r="A22" s="217"/>
      <c r="B22" s="496" t="s">
        <v>71</v>
      </c>
      <c r="C22" s="134"/>
      <c r="D22" s="111">
        <v>4297.0000000000009</v>
      </c>
      <c r="E22" s="111">
        <v>2798</v>
      </c>
      <c r="F22" s="111">
        <v>47498.999999999993</v>
      </c>
      <c r="G22" s="165">
        <f t="shared" ref="G22:G56" si="0">IF(SUM(B22:F22)=0,"",SUM(B22:F22))</f>
        <v>54593.999999999993</v>
      </c>
    </row>
    <row r="23" spans="1:7" ht="11.9" customHeight="1">
      <c r="A23" s="220"/>
      <c r="B23" s="496" t="s">
        <v>72</v>
      </c>
      <c r="C23" s="134"/>
      <c r="D23" s="94">
        <v>4692</v>
      </c>
      <c r="E23" s="94">
        <v>3066.9999999999995</v>
      </c>
      <c r="F23" s="94">
        <v>39001.000000000007</v>
      </c>
      <c r="G23" s="165">
        <f t="shared" si="0"/>
        <v>46760.000000000007</v>
      </c>
    </row>
    <row r="24" spans="1:7" ht="11.9" customHeight="1">
      <c r="A24" s="221"/>
      <c r="B24" s="496" t="s">
        <v>73</v>
      </c>
      <c r="C24" s="134"/>
      <c r="D24" s="94">
        <v>7551</v>
      </c>
      <c r="E24" s="94">
        <v>3959</v>
      </c>
      <c r="F24" s="94">
        <v>45456</v>
      </c>
      <c r="G24" s="165">
        <f t="shared" si="0"/>
        <v>56966</v>
      </c>
    </row>
    <row r="25" spans="1:7" ht="11.9" customHeight="1">
      <c r="A25" s="217"/>
      <c r="B25" s="496" t="s">
        <v>74</v>
      </c>
      <c r="C25" s="134"/>
      <c r="D25" s="94">
        <v>2700.9999999999995</v>
      </c>
      <c r="E25" s="94">
        <v>1633</v>
      </c>
      <c r="F25" s="94">
        <v>48142</v>
      </c>
      <c r="G25" s="165">
        <f t="shared" si="0"/>
        <v>52476</v>
      </c>
    </row>
    <row r="26" spans="1:7" ht="11.9" customHeight="1">
      <c r="A26" s="220"/>
      <c r="B26" s="496" t="s">
        <v>75</v>
      </c>
      <c r="C26" s="134"/>
      <c r="D26" s="94">
        <v>8461</v>
      </c>
      <c r="E26" s="94">
        <v>4303</v>
      </c>
      <c r="F26" s="94">
        <v>42072</v>
      </c>
      <c r="G26" s="165">
        <f t="shared" si="0"/>
        <v>54836</v>
      </c>
    </row>
    <row r="27" spans="1:7" ht="11.9" customHeight="1">
      <c r="A27" s="220"/>
      <c r="B27" s="496" t="s">
        <v>76</v>
      </c>
      <c r="C27" s="134"/>
      <c r="D27" s="94">
        <v>8958</v>
      </c>
      <c r="E27" s="94">
        <v>7260</v>
      </c>
      <c r="F27" s="94">
        <v>49192.000000000007</v>
      </c>
      <c r="G27" s="165">
        <f t="shared" si="0"/>
        <v>65410.000000000007</v>
      </c>
    </row>
    <row r="28" spans="1:7" ht="11.9" customHeight="1">
      <c r="A28" s="217"/>
      <c r="B28" s="496" t="s">
        <v>77</v>
      </c>
      <c r="C28" s="134"/>
      <c r="D28" s="111">
        <v>6961</v>
      </c>
      <c r="E28" s="111">
        <v>3179.9999999999995</v>
      </c>
      <c r="F28" s="111">
        <v>46296</v>
      </c>
      <c r="G28" s="165">
        <f t="shared" si="0"/>
        <v>56437</v>
      </c>
    </row>
    <row r="29" spans="1:7" ht="11.9" customHeight="1">
      <c r="A29" s="217"/>
      <c r="B29" s="496" t="s">
        <v>78</v>
      </c>
      <c r="C29" s="134"/>
      <c r="D29" s="94">
        <v>5265</v>
      </c>
      <c r="E29" s="94">
        <v>5740</v>
      </c>
      <c r="F29" s="94">
        <v>44168</v>
      </c>
      <c r="G29" s="165">
        <f t="shared" si="0"/>
        <v>55173</v>
      </c>
    </row>
    <row r="30" spans="1:7" ht="11.9" customHeight="1">
      <c r="A30" s="217"/>
      <c r="B30" s="496" t="s">
        <v>79</v>
      </c>
      <c r="C30" s="134"/>
      <c r="D30" s="94">
        <v>8428</v>
      </c>
      <c r="E30" s="94">
        <v>4334</v>
      </c>
      <c r="F30" s="94">
        <v>52382.000000000007</v>
      </c>
      <c r="G30" s="165">
        <f t="shared" si="0"/>
        <v>65144.000000000007</v>
      </c>
    </row>
    <row r="31" spans="1:7" ht="11.9" customHeight="1">
      <c r="A31" s="217"/>
      <c r="B31" s="496" t="s">
        <v>80</v>
      </c>
      <c r="C31" s="134"/>
      <c r="D31" s="94">
        <v>7813</v>
      </c>
      <c r="E31" s="94">
        <v>4836</v>
      </c>
      <c r="F31" s="94">
        <v>59640</v>
      </c>
      <c r="G31" s="165">
        <f t="shared" si="0"/>
        <v>72289</v>
      </c>
    </row>
    <row r="32" spans="1:7" ht="11.9" customHeight="1">
      <c r="A32" s="218"/>
      <c r="B32" s="505" t="s">
        <v>81</v>
      </c>
      <c r="C32" s="143"/>
      <c r="D32" s="115">
        <v>4969</v>
      </c>
      <c r="E32" s="115">
        <v>3349</v>
      </c>
      <c r="F32" s="115">
        <v>43565</v>
      </c>
      <c r="G32" s="168">
        <f t="shared" si="0"/>
        <v>51883</v>
      </c>
    </row>
    <row r="33" spans="1:7" ht="11.9" customHeight="1">
      <c r="A33" s="524">
        <v>2025</v>
      </c>
      <c r="B33" s="503" t="s">
        <v>70</v>
      </c>
      <c r="C33" s="133"/>
      <c r="D33" s="144">
        <v>5309</v>
      </c>
      <c r="E33" s="144">
        <v>3152</v>
      </c>
      <c r="F33" s="144">
        <v>46301</v>
      </c>
      <c r="G33" s="161">
        <f t="shared" si="0"/>
        <v>54762</v>
      </c>
    </row>
    <row r="34" spans="1:7" ht="11.9" customHeight="1">
      <c r="A34" s="217"/>
      <c r="B34" s="496" t="s">
        <v>71</v>
      </c>
      <c r="C34" s="134"/>
      <c r="D34" s="111">
        <v>4185.0000000000009</v>
      </c>
      <c r="E34" s="111">
        <v>6181</v>
      </c>
      <c r="F34" s="111">
        <v>54617</v>
      </c>
      <c r="G34" s="165">
        <f t="shared" si="0"/>
        <v>64983</v>
      </c>
    </row>
    <row r="35" spans="1:7" ht="11.9" customHeight="1">
      <c r="A35" s="220"/>
      <c r="B35" s="496" t="s">
        <v>72</v>
      </c>
      <c r="C35" s="134"/>
      <c r="D35" s="94">
        <v>8023.9999999999991</v>
      </c>
      <c r="E35" s="94">
        <v>7842</v>
      </c>
      <c r="F35" s="94">
        <v>51486.000000000007</v>
      </c>
      <c r="G35" s="165">
        <f t="shared" si="0"/>
        <v>67352</v>
      </c>
    </row>
    <row r="36" spans="1:7" ht="11.9" customHeight="1">
      <c r="A36" s="221"/>
      <c r="B36" s="496" t="s">
        <v>73</v>
      </c>
      <c r="C36" s="134"/>
      <c r="D36" s="94">
        <v>5951</v>
      </c>
      <c r="E36" s="94">
        <v>7541</v>
      </c>
      <c r="F36" s="94">
        <v>61605.000000000007</v>
      </c>
      <c r="G36" s="165">
        <f t="shared" si="0"/>
        <v>75097</v>
      </c>
    </row>
    <row r="37" spans="1:7" ht="11.9" customHeight="1">
      <c r="A37" s="217"/>
      <c r="B37" s="496" t="s">
        <v>74</v>
      </c>
      <c r="C37" s="134"/>
      <c r="D37" s="94">
        <v>8324</v>
      </c>
      <c r="E37" s="94">
        <v>5346.9999999999991</v>
      </c>
      <c r="F37" s="94">
        <v>66954.000000000015</v>
      </c>
      <c r="G37" s="165">
        <f t="shared" si="0"/>
        <v>80625.000000000015</v>
      </c>
    </row>
    <row r="38" spans="1:7" ht="11.9" customHeight="1">
      <c r="A38" s="220"/>
      <c r="B38" s="496" t="s">
        <v>75</v>
      </c>
      <c r="C38" s="134"/>
      <c r="D38" s="94">
        <v>5068</v>
      </c>
      <c r="E38" s="94">
        <v>4561</v>
      </c>
      <c r="F38" s="94">
        <v>61381</v>
      </c>
      <c r="G38" s="165">
        <f t="shared" si="0"/>
        <v>71010</v>
      </c>
    </row>
    <row r="39" spans="1:7" ht="11.9" customHeight="1">
      <c r="A39" s="220"/>
      <c r="B39" s="496" t="s">
        <v>76</v>
      </c>
      <c r="C39" s="134"/>
      <c r="D39" s="94">
        <v>5548.9999999999991</v>
      </c>
      <c r="E39" s="94">
        <v>4682</v>
      </c>
      <c r="F39" s="94">
        <v>49528</v>
      </c>
      <c r="G39" s="165">
        <f t="shared" si="0"/>
        <v>59759</v>
      </c>
    </row>
    <row r="40" spans="1:7" ht="11.9" customHeight="1">
      <c r="A40" s="217"/>
      <c r="B40" s="496" t="s">
        <v>77</v>
      </c>
      <c r="C40" s="134"/>
      <c r="D40" s="111">
        <v>9047</v>
      </c>
      <c r="E40" s="111">
        <v>4482</v>
      </c>
      <c r="F40" s="111">
        <v>45517</v>
      </c>
      <c r="G40" s="165">
        <f t="shared" si="0"/>
        <v>59046</v>
      </c>
    </row>
    <row r="41" spans="1:7" ht="11.9" customHeight="1">
      <c r="A41" s="217"/>
      <c r="B41" s="496" t="s">
        <v>78</v>
      </c>
      <c r="C41" s="134"/>
      <c r="D41" s="94">
        <v>11036.999999999998</v>
      </c>
      <c r="E41" s="94">
        <v>8356</v>
      </c>
      <c r="F41" s="94">
        <v>53366</v>
      </c>
      <c r="G41" s="165">
        <f t="shared" si="0"/>
        <v>72759</v>
      </c>
    </row>
    <row r="42" spans="1:7" ht="11.9" customHeight="1">
      <c r="A42" s="217"/>
      <c r="B42" s="496" t="s">
        <v>79</v>
      </c>
      <c r="C42" s="134"/>
      <c r="D42" s="94">
        <v>6039</v>
      </c>
      <c r="E42" s="94">
        <v>7523</v>
      </c>
      <c r="F42" s="94">
        <v>56334.999999999993</v>
      </c>
      <c r="G42" s="165">
        <f t="shared" si="0"/>
        <v>69897</v>
      </c>
    </row>
    <row r="43" spans="1:7" ht="11.9" customHeight="1">
      <c r="A43" s="217"/>
      <c r="B43" s="496" t="s">
        <v>80</v>
      </c>
      <c r="C43" s="134"/>
      <c r="D43" s="94">
        <v>13392</v>
      </c>
      <c r="E43" s="94">
        <v>2895</v>
      </c>
      <c r="F43" s="94">
        <v>51935</v>
      </c>
      <c r="G43" s="165">
        <f t="shared" si="0"/>
        <v>68222</v>
      </c>
    </row>
    <row r="44" spans="1:7" ht="11.9" customHeight="1">
      <c r="A44" s="218"/>
      <c r="B44" s="505" t="s">
        <v>81</v>
      </c>
      <c r="C44" s="143"/>
      <c r="D44" s="115">
        <v>3695.0000000000005</v>
      </c>
      <c r="E44" s="115">
        <v>5436</v>
      </c>
      <c r="F44" s="115">
        <v>41000</v>
      </c>
      <c r="G44" s="168">
        <f t="shared" si="0"/>
        <v>50131</v>
      </c>
    </row>
    <row r="45" spans="1:7" ht="11.9" customHeight="1">
      <c r="A45" s="90">
        <v>2026</v>
      </c>
      <c r="B45" s="503" t="s">
        <v>70</v>
      </c>
      <c r="C45" s="133"/>
      <c r="D45" s="144">
        <v>4116</v>
      </c>
      <c r="E45" s="144">
        <v>3091</v>
      </c>
      <c r="F45" s="144">
        <v>45038</v>
      </c>
      <c r="G45" s="161">
        <f t="shared" si="0"/>
        <v>52245</v>
      </c>
    </row>
    <row r="46" spans="1:7" ht="11.9" customHeight="1">
      <c r="A46" s="98"/>
      <c r="B46" s="496" t="s">
        <v>71</v>
      </c>
      <c r="C46" s="134"/>
      <c r="D46" s="111">
        <v>8756</v>
      </c>
      <c r="E46" s="111">
        <v>5197</v>
      </c>
      <c r="F46" s="111">
        <v>42857</v>
      </c>
      <c r="G46" s="165">
        <f t="shared" si="0"/>
        <v>56810</v>
      </c>
    </row>
    <row r="47" spans="1:7" ht="11.9" customHeight="1">
      <c r="A47" s="125"/>
      <c r="B47" s="496" t="s">
        <v>72</v>
      </c>
      <c r="C47" s="134"/>
      <c r="D47" s="94">
        <v>8248.0000000000018</v>
      </c>
      <c r="E47" s="94">
        <v>2614</v>
      </c>
      <c r="F47" s="94">
        <v>39108.000000000007</v>
      </c>
      <c r="G47" s="165">
        <f t="shared" si="0"/>
        <v>49970.000000000007</v>
      </c>
    </row>
    <row r="48" spans="1:7" ht="11.9" customHeight="1">
      <c r="A48" s="126"/>
      <c r="B48" s="496" t="s">
        <v>73</v>
      </c>
      <c r="C48" s="134"/>
      <c r="D48" s="94">
        <v>9765</v>
      </c>
      <c r="E48" s="94">
        <v>7000.9999999999991</v>
      </c>
      <c r="F48" s="94">
        <v>36419.000000000007</v>
      </c>
      <c r="G48" s="165">
        <f t="shared" si="0"/>
        <v>53185.000000000007</v>
      </c>
    </row>
    <row r="49" spans="1:11" ht="11.9" customHeight="1">
      <c r="A49" s="98"/>
      <c r="B49" s="496" t="s">
        <v>74</v>
      </c>
      <c r="C49" s="134"/>
      <c r="D49" s="94">
        <v>8818</v>
      </c>
      <c r="E49" s="94">
        <v>8055</v>
      </c>
      <c r="F49" s="94">
        <v>56077</v>
      </c>
      <c r="G49" s="165">
        <f t="shared" si="0"/>
        <v>72950</v>
      </c>
    </row>
    <row r="50" spans="1:11" ht="11.9" customHeight="1">
      <c r="A50" s="125"/>
      <c r="B50" s="496" t="s">
        <v>75</v>
      </c>
      <c r="C50" s="134"/>
      <c r="D50" s="94">
        <v>10799</v>
      </c>
      <c r="E50" s="94">
        <v>9067</v>
      </c>
      <c r="F50" s="94">
        <v>50322</v>
      </c>
      <c r="G50" s="165">
        <f t="shared" si="0"/>
        <v>70188</v>
      </c>
    </row>
    <row r="51" spans="1:11" ht="11.9" customHeight="1">
      <c r="A51" s="125"/>
      <c r="B51" s="496" t="s">
        <v>76</v>
      </c>
      <c r="C51" s="134"/>
      <c r="D51" s="94">
        <v>7378</v>
      </c>
      <c r="E51" s="94">
        <v>5962</v>
      </c>
      <c r="F51" s="94">
        <v>48684</v>
      </c>
      <c r="G51" s="165">
        <f t="shared" si="0"/>
        <v>62024</v>
      </c>
    </row>
    <row r="52" spans="1:11" ht="11.9" customHeight="1">
      <c r="A52" s="98"/>
      <c r="B52" s="496" t="s">
        <v>77</v>
      </c>
      <c r="C52" s="134"/>
      <c r="D52" s="111">
        <v>4540</v>
      </c>
      <c r="E52" s="111">
        <v>7669.0000000000009</v>
      </c>
      <c r="F52" s="111">
        <v>54097</v>
      </c>
      <c r="G52" s="165">
        <f t="shared" si="0"/>
        <v>66306</v>
      </c>
    </row>
    <row r="53" spans="1:11" ht="11.9" customHeight="1">
      <c r="A53" s="98"/>
      <c r="B53" s="496" t="s">
        <v>78</v>
      </c>
      <c r="C53" s="134"/>
      <c r="D53" s="94">
        <v>10238.999999999998</v>
      </c>
      <c r="E53" s="94">
        <v>4613</v>
      </c>
      <c r="F53" s="94">
        <v>54450</v>
      </c>
      <c r="G53" s="165">
        <f t="shared" si="0"/>
        <v>69302</v>
      </c>
    </row>
    <row r="54" spans="1:11" ht="11.9" customHeight="1">
      <c r="A54" s="98"/>
      <c r="B54" s="496" t="s">
        <v>79</v>
      </c>
      <c r="C54" s="134"/>
      <c r="D54" s="94" t="s">
        <v>39</v>
      </c>
      <c r="E54" s="94" t="s">
        <v>39</v>
      </c>
      <c r="F54" s="94" t="s">
        <v>39</v>
      </c>
      <c r="G54" s="165" t="str">
        <f t="shared" si="0"/>
        <v/>
      </c>
    </row>
    <row r="55" spans="1:11" ht="11.9" customHeight="1">
      <c r="A55" s="225"/>
      <c r="B55" s="496" t="s">
        <v>80</v>
      </c>
      <c r="C55" s="134"/>
      <c r="D55" s="94" t="s">
        <v>39</v>
      </c>
      <c r="E55" s="94" t="s">
        <v>39</v>
      </c>
      <c r="F55" s="94" t="s">
        <v>39</v>
      </c>
      <c r="G55" s="165" t="str">
        <f t="shared" si="0"/>
        <v/>
      </c>
    </row>
    <row r="56" spans="1:11" ht="11.9" customHeight="1" thickBot="1">
      <c r="A56" s="226"/>
      <c r="B56" s="506" t="s">
        <v>81</v>
      </c>
      <c r="C56" s="136"/>
      <c r="D56" s="113" t="s">
        <v>39</v>
      </c>
      <c r="E56" s="113" t="s">
        <v>39</v>
      </c>
      <c r="F56" s="113" t="s">
        <v>39</v>
      </c>
      <c r="G56" s="167" t="str">
        <f t="shared" si="0"/>
        <v/>
      </c>
    </row>
    <row r="57" spans="1:11" s="7" customFormat="1" ht="12" customHeight="1">
      <c r="A57" s="44" t="str">
        <f>Titles!$A$12</f>
        <v>Données de 2024, 2025 et 2026 fondées sur les définitions du recensement de 2021.</v>
      </c>
      <c r="B57" s="72"/>
      <c r="C57" s="295"/>
      <c r="D57" s="261"/>
      <c r="E57" s="45"/>
      <c r="F57" s="261"/>
      <c r="G57" s="261"/>
      <c r="H57" s="302"/>
      <c r="I57" s="182"/>
      <c r="J57" s="182"/>
      <c r="K57" s="246"/>
    </row>
    <row r="58" spans="1:11">
      <c r="A58" s="290" t="s">
        <v>184</v>
      </c>
      <c r="B58" s="251"/>
      <c r="C58" s="251"/>
      <c r="D58" s="251"/>
      <c r="E58" s="289"/>
      <c r="F58" s="251"/>
      <c r="G58" s="251"/>
      <c r="H58" s="296"/>
    </row>
    <row r="59" spans="1:11" s="252" customFormat="1" ht="10.9" customHeight="1">
      <c r="A59" s="262" t="str">
        <f>Titles!$A$10</f>
        <v>Source : Enquête sur les mises en chantier et les achèvements et Enquête sur les logements écoulés de la SCHL</v>
      </c>
      <c r="B59" s="251"/>
      <c r="C59" s="251"/>
      <c r="D59" s="251"/>
      <c r="E59" s="263"/>
      <c r="F59" s="251"/>
      <c r="G59" s="251"/>
      <c r="H59" s="251"/>
    </row>
    <row r="60" spans="1:11" s="252" customFormat="1" ht="10.9" customHeight="1">
      <c r="H60" s="251"/>
    </row>
    <row r="61" spans="1:11" ht="12" customHeight="1">
      <c r="A61" s="44"/>
      <c r="B61" s="70"/>
      <c r="C61" s="295"/>
      <c r="D61" s="296"/>
      <c r="E61" s="296"/>
      <c r="F61" s="45"/>
      <c r="G61" s="76"/>
    </row>
    <row r="62" spans="1:11" ht="12" customHeight="1">
      <c r="A62" s="44"/>
      <c r="B62" s="138"/>
      <c r="C62" s="138"/>
      <c r="D62" s="138"/>
      <c r="E62" s="138"/>
      <c r="F62" s="45"/>
      <c r="G62" s="76"/>
    </row>
    <row r="63" spans="1:11" ht="9.75" customHeight="1">
      <c r="A63" s="77"/>
      <c r="B63" s="76"/>
      <c r="C63" s="76"/>
      <c r="D63" s="76"/>
      <c r="E63" s="137"/>
      <c r="F63" s="76"/>
      <c r="G63" s="76"/>
    </row>
  </sheetData>
  <phoneticPr fontId="11" type="noConversion"/>
  <pageMargins left="0.78740157480314965" right="0.51181102362204722" top="0.51181102362204722" bottom="0.51181102362204722" header="0.51181102362204722" footer="0.51181102362204722"/>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2"/>
  <sheetViews>
    <sheetView showGridLines="0" zoomScale="112" zoomScaleNormal="112" workbookViewId="0">
      <pane xSplit="3" ySplit="5" topLeftCell="D6" activePane="bottomRight" state="frozen"/>
      <selection pane="topRight"/>
      <selection pane="bottomLeft"/>
      <selection pane="bottomRight"/>
    </sheetView>
  </sheetViews>
  <sheetFormatPr defaultColWidth="11.53515625" defaultRowHeight="11.5"/>
  <cols>
    <col min="1" max="1" width="8.765625" style="602" customWidth="1"/>
    <col min="2" max="2" width="9.23046875" style="602" customWidth="1"/>
    <col min="3" max="3" width="8.765625" style="602" customWidth="1"/>
    <col min="4" max="8" width="9.765625" style="602" customWidth="1"/>
    <col min="9" max="16384" width="11.53515625" style="602"/>
  </cols>
  <sheetData>
    <row r="1" spans="1:8" s="139" customFormat="1" ht="16.149999999999999" customHeight="1">
      <c r="A1" s="350" t="s">
        <v>95</v>
      </c>
      <c r="B1" s="351"/>
      <c r="C1" s="351"/>
      <c r="D1" s="351"/>
      <c r="E1" s="351"/>
      <c r="F1" s="351"/>
      <c r="G1" s="351"/>
      <c r="H1" s="352"/>
    </row>
    <row r="2" spans="1:8" s="139" customFormat="1" ht="16.149999999999999" customHeight="1">
      <c r="A2" s="353" t="s">
        <v>121</v>
      </c>
      <c r="B2" s="354"/>
      <c r="C2" s="354"/>
      <c r="D2" s="354"/>
      <c r="E2" s="354"/>
      <c r="F2" s="354"/>
      <c r="G2" s="354"/>
      <c r="H2" s="355"/>
    </row>
    <row r="3" spans="1:8" s="139" customFormat="1" ht="16.149999999999999" customHeight="1" thickBot="1">
      <c r="A3" s="359"/>
      <c r="B3" s="395"/>
      <c r="C3" s="395"/>
      <c r="D3" s="395"/>
      <c r="E3" s="395"/>
      <c r="F3" s="395"/>
      <c r="G3" s="395"/>
      <c r="H3" s="396"/>
    </row>
    <row r="4" spans="1:8" s="8" customFormat="1">
      <c r="A4" s="69"/>
      <c r="B4" s="76"/>
      <c r="C4" s="100"/>
      <c r="D4" s="102"/>
      <c r="E4" s="102"/>
      <c r="F4" s="102"/>
      <c r="G4" s="102"/>
      <c r="H4" s="103"/>
    </row>
    <row r="5" spans="1:8" s="8" customFormat="1">
      <c r="A5" s="118" t="s">
        <v>82</v>
      </c>
      <c r="B5" s="114"/>
      <c r="C5" s="119"/>
      <c r="D5" s="120" t="s">
        <v>50</v>
      </c>
      <c r="E5" s="120" t="s">
        <v>8</v>
      </c>
      <c r="F5" s="120" t="s">
        <v>13</v>
      </c>
      <c r="G5" s="120" t="s">
        <v>23</v>
      </c>
      <c r="H5" s="551" t="s">
        <v>166</v>
      </c>
    </row>
    <row r="6" spans="1:8" s="8" customFormat="1" ht="13.5">
      <c r="A6" s="541" t="s">
        <v>251</v>
      </c>
      <c r="B6" s="140"/>
      <c r="C6" s="145"/>
      <c r="D6" s="152">
        <v>871</v>
      </c>
      <c r="E6" s="152">
        <v>5081</v>
      </c>
      <c r="F6" s="152">
        <v>2997</v>
      </c>
      <c r="G6" s="152">
        <v>767</v>
      </c>
      <c r="H6" s="171">
        <v>749</v>
      </c>
    </row>
    <row r="7" spans="1:8" s="8" customFormat="1" ht="13.5">
      <c r="A7" s="542" t="s">
        <v>262</v>
      </c>
      <c r="B7" s="116"/>
      <c r="C7" s="97"/>
      <c r="D7" s="304">
        <v>1037</v>
      </c>
      <c r="E7" s="304">
        <v>7000</v>
      </c>
      <c r="F7" s="304">
        <v>2800</v>
      </c>
      <c r="G7" s="304">
        <v>666</v>
      </c>
      <c r="H7" s="255">
        <v>1427</v>
      </c>
    </row>
    <row r="8" spans="1:8" s="8" customFormat="1">
      <c r="A8" s="524">
        <v>2024</v>
      </c>
      <c r="B8" s="503" t="s">
        <v>70</v>
      </c>
      <c r="C8" s="133"/>
      <c r="D8" s="152">
        <v>1072</v>
      </c>
      <c r="E8" s="152">
        <v>4279</v>
      </c>
      <c r="F8" s="152">
        <v>1385.0000000000002</v>
      </c>
      <c r="G8" s="152">
        <v>1334</v>
      </c>
      <c r="H8" s="171">
        <v>343</v>
      </c>
    </row>
    <row r="9" spans="1:8" s="8" customFormat="1">
      <c r="A9" s="98"/>
      <c r="B9" s="496" t="s">
        <v>71</v>
      </c>
      <c r="C9" s="134"/>
      <c r="D9" s="152">
        <v>519</v>
      </c>
      <c r="E9" s="152">
        <v>10979.000000000002</v>
      </c>
      <c r="F9" s="152">
        <v>2270</v>
      </c>
      <c r="G9" s="152">
        <v>1694.9999999999998</v>
      </c>
      <c r="H9" s="171">
        <v>320</v>
      </c>
    </row>
    <row r="10" spans="1:8" s="8" customFormat="1">
      <c r="A10" s="125"/>
      <c r="B10" s="497" t="s">
        <v>72</v>
      </c>
      <c r="C10" s="146"/>
      <c r="D10" s="152">
        <v>147.00000000000003</v>
      </c>
      <c r="E10" s="152">
        <v>6178.9999999999991</v>
      </c>
      <c r="F10" s="152">
        <v>430</v>
      </c>
      <c r="G10" s="152">
        <v>224</v>
      </c>
      <c r="H10" s="171">
        <v>325</v>
      </c>
    </row>
    <row r="11" spans="1:8" s="8" customFormat="1">
      <c r="A11" s="126"/>
      <c r="B11" s="496" t="s">
        <v>73</v>
      </c>
      <c r="C11" s="134"/>
      <c r="D11" s="152">
        <v>668</v>
      </c>
      <c r="E11" s="152">
        <v>5954.0000000000009</v>
      </c>
      <c r="F11" s="152">
        <v>2133</v>
      </c>
      <c r="G11" s="152">
        <v>206</v>
      </c>
      <c r="H11" s="171">
        <v>375</v>
      </c>
    </row>
    <row r="12" spans="1:8" s="8" customFormat="1">
      <c r="A12" s="98"/>
      <c r="B12" s="496" t="s">
        <v>74</v>
      </c>
      <c r="C12" s="134"/>
      <c r="D12" s="152">
        <v>585.00000000000011</v>
      </c>
      <c r="E12" s="152">
        <v>6411</v>
      </c>
      <c r="F12" s="152">
        <v>4625.9999999999991</v>
      </c>
      <c r="G12" s="152">
        <v>556</v>
      </c>
      <c r="H12" s="171">
        <v>1091</v>
      </c>
    </row>
    <row r="13" spans="1:8" s="8" customFormat="1">
      <c r="A13" s="125"/>
      <c r="B13" s="497" t="s">
        <v>75</v>
      </c>
      <c r="C13" s="146"/>
      <c r="D13" s="152">
        <v>1027.0000000000002</v>
      </c>
      <c r="E13" s="152">
        <v>9055</v>
      </c>
      <c r="F13" s="152">
        <v>2572</v>
      </c>
      <c r="G13" s="152">
        <v>1105</v>
      </c>
      <c r="H13" s="171">
        <v>795</v>
      </c>
    </row>
    <row r="14" spans="1:8" s="8" customFormat="1">
      <c r="A14" s="125"/>
      <c r="B14" s="496" t="s">
        <v>76</v>
      </c>
      <c r="C14" s="134"/>
      <c r="D14" s="152">
        <v>778</v>
      </c>
      <c r="E14" s="152">
        <v>3707</v>
      </c>
      <c r="F14" s="152">
        <v>2356</v>
      </c>
      <c r="G14" s="152">
        <v>593</v>
      </c>
      <c r="H14" s="171">
        <v>446</v>
      </c>
    </row>
    <row r="15" spans="1:8" s="8" customFormat="1">
      <c r="A15" s="98"/>
      <c r="B15" s="496" t="s">
        <v>77</v>
      </c>
      <c r="C15" s="134"/>
      <c r="D15" s="152">
        <v>1101.9999999999998</v>
      </c>
      <c r="E15" s="152">
        <v>2452</v>
      </c>
      <c r="F15" s="152">
        <v>5113</v>
      </c>
      <c r="G15" s="152">
        <v>492</v>
      </c>
      <c r="H15" s="171">
        <v>1892</v>
      </c>
    </row>
    <row r="16" spans="1:8" s="8" customFormat="1">
      <c r="A16" s="98"/>
      <c r="B16" s="497" t="s">
        <v>78</v>
      </c>
      <c r="C16" s="146"/>
      <c r="D16" s="152">
        <v>915</v>
      </c>
      <c r="E16" s="152">
        <v>2618.0000000000005</v>
      </c>
      <c r="F16" s="152">
        <v>5249.0000000000009</v>
      </c>
      <c r="G16" s="152">
        <v>1126</v>
      </c>
      <c r="H16" s="171">
        <v>653</v>
      </c>
    </row>
    <row r="17" spans="1:8" s="8" customFormat="1">
      <c r="A17" s="98"/>
      <c r="B17" s="497" t="s">
        <v>79</v>
      </c>
      <c r="C17" s="146"/>
      <c r="D17" s="152">
        <v>1192.0000000000002</v>
      </c>
      <c r="E17" s="152">
        <v>2061</v>
      </c>
      <c r="F17" s="152">
        <v>3228.9999999999995</v>
      </c>
      <c r="G17" s="152">
        <v>259</v>
      </c>
      <c r="H17" s="171">
        <v>815</v>
      </c>
    </row>
    <row r="18" spans="1:8" s="8" customFormat="1">
      <c r="A18" s="98"/>
      <c r="B18" s="497" t="s">
        <v>80</v>
      </c>
      <c r="C18" s="146"/>
      <c r="D18" s="152">
        <v>1365</v>
      </c>
      <c r="E18" s="152">
        <v>3640</v>
      </c>
      <c r="F18" s="152">
        <v>3034</v>
      </c>
      <c r="G18" s="152">
        <v>883</v>
      </c>
      <c r="H18" s="171">
        <v>1621</v>
      </c>
    </row>
    <row r="19" spans="1:8" s="8" customFormat="1">
      <c r="A19" s="118"/>
      <c r="B19" s="498" t="s">
        <v>81</v>
      </c>
      <c r="C19" s="147"/>
      <c r="D19" s="172">
        <v>829</v>
      </c>
      <c r="E19" s="172">
        <v>3796.0000000000005</v>
      </c>
      <c r="F19" s="172">
        <v>3512.0000000000005</v>
      </c>
      <c r="G19" s="172">
        <v>738</v>
      </c>
      <c r="H19" s="502">
        <v>313</v>
      </c>
    </row>
    <row r="20" spans="1:8" s="8" customFormat="1">
      <c r="A20" s="528">
        <v>2025</v>
      </c>
      <c r="B20" s="503" t="s">
        <v>70</v>
      </c>
      <c r="C20" s="133"/>
      <c r="D20" s="152">
        <v>825.00000000000011</v>
      </c>
      <c r="E20" s="152">
        <v>6391.9999999999991</v>
      </c>
      <c r="F20" s="152">
        <v>476.00000000000006</v>
      </c>
      <c r="G20" s="152">
        <v>544.99999999999989</v>
      </c>
      <c r="H20" s="171">
        <v>347.00000000000006</v>
      </c>
    </row>
    <row r="21" spans="1:8" s="8" customFormat="1">
      <c r="A21" s="98"/>
      <c r="B21" s="496" t="s">
        <v>71</v>
      </c>
      <c r="C21" s="134"/>
      <c r="D21" s="152">
        <v>851.99999999999989</v>
      </c>
      <c r="E21" s="152">
        <v>5673.9999999999991</v>
      </c>
      <c r="F21" s="152">
        <v>3432.0000000000005</v>
      </c>
      <c r="G21" s="152">
        <v>178</v>
      </c>
      <c r="H21" s="171">
        <v>344</v>
      </c>
    </row>
    <row r="22" spans="1:8" s="8" customFormat="1">
      <c r="A22" s="125"/>
      <c r="B22" s="497" t="s">
        <v>72</v>
      </c>
      <c r="C22" s="146"/>
      <c r="D22" s="152">
        <v>782</v>
      </c>
      <c r="E22" s="152">
        <v>5171</v>
      </c>
      <c r="F22" s="152">
        <v>2183</v>
      </c>
      <c r="G22" s="152">
        <v>362</v>
      </c>
      <c r="H22" s="171">
        <v>1532</v>
      </c>
    </row>
    <row r="23" spans="1:8" s="8" customFormat="1">
      <c r="A23" s="126"/>
      <c r="B23" s="496" t="s">
        <v>73</v>
      </c>
      <c r="C23" s="134"/>
      <c r="D23" s="152">
        <v>1355</v>
      </c>
      <c r="E23" s="152">
        <v>11011</v>
      </c>
      <c r="F23" s="152">
        <v>1740</v>
      </c>
      <c r="G23" s="152">
        <v>189</v>
      </c>
      <c r="H23" s="171">
        <v>216</v>
      </c>
    </row>
    <row r="24" spans="1:8" s="8" customFormat="1">
      <c r="A24" s="98"/>
      <c r="B24" s="496" t="s">
        <v>74</v>
      </c>
      <c r="C24" s="134"/>
      <c r="D24" s="152">
        <v>1008.9999999999999</v>
      </c>
      <c r="E24" s="152">
        <v>6643</v>
      </c>
      <c r="F24" s="152">
        <v>3434</v>
      </c>
      <c r="G24" s="152">
        <v>805.99999999999989</v>
      </c>
      <c r="H24" s="171">
        <v>1526</v>
      </c>
    </row>
    <row r="25" spans="1:8" s="8" customFormat="1">
      <c r="A25" s="125"/>
      <c r="B25" s="497" t="s">
        <v>75</v>
      </c>
      <c r="C25" s="146"/>
      <c r="D25" s="152">
        <v>976</v>
      </c>
      <c r="E25" s="152">
        <v>5536</v>
      </c>
      <c r="F25" s="152">
        <v>3732.9999999999995</v>
      </c>
      <c r="G25" s="152">
        <v>673</v>
      </c>
      <c r="H25" s="171">
        <v>2327</v>
      </c>
    </row>
    <row r="26" spans="1:8" s="8" customFormat="1">
      <c r="A26" s="125"/>
      <c r="B26" s="496" t="s">
        <v>76</v>
      </c>
      <c r="C26" s="134"/>
      <c r="D26" s="152">
        <v>1169</v>
      </c>
      <c r="E26" s="152">
        <v>14105</v>
      </c>
      <c r="F26" s="152">
        <v>4231</v>
      </c>
      <c r="G26" s="152">
        <v>768</v>
      </c>
      <c r="H26" s="171">
        <v>2934</v>
      </c>
    </row>
    <row r="27" spans="1:8" s="8" customFormat="1">
      <c r="A27" s="98"/>
      <c r="B27" s="496" t="s">
        <v>77</v>
      </c>
      <c r="C27" s="134"/>
      <c r="D27" s="152">
        <v>879.99999999999989</v>
      </c>
      <c r="E27" s="152">
        <v>5406</v>
      </c>
      <c r="F27" s="152">
        <v>4294</v>
      </c>
      <c r="G27" s="152">
        <v>429</v>
      </c>
      <c r="H27" s="171">
        <v>848</v>
      </c>
    </row>
    <row r="28" spans="1:8" s="8" customFormat="1">
      <c r="A28" s="98"/>
      <c r="B28" s="497" t="s">
        <v>78</v>
      </c>
      <c r="C28" s="146"/>
      <c r="D28" s="152">
        <v>1177</v>
      </c>
      <c r="E28" s="152">
        <v>4333</v>
      </c>
      <c r="F28" s="152">
        <v>1715.9999999999998</v>
      </c>
      <c r="G28" s="152">
        <v>1151</v>
      </c>
      <c r="H28" s="171">
        <v>698</v>
      </c>
    </row>
    <row r="29" spans="1:8" s="8" customFormat="1">
      <c r="A29" s="98"/>
      <c r="B29" s="497" t="s">
        <v>79</v>
      </c>
      <c r="C29" s="146"/>
      <c r="D29" s="152">
        <v>957.00000000000011</v>
      </c>
      <c r="E29" s="152">
        <v>6723</v>
      </c>
      <c r="F29" s="152">
        <v>1335</v>
      </c>
      <c r="G29" s="152">
        <v>454.00000000000006</v>
      </c>
      <c r="H29" s="171">
        <v>2380</v>
      </c>
    </row>
    <row r="30" spans="1:8" s="8" customFormat="1">
      <c r="A30" s="98"/>
      <c r="B30" s="497" t="s">
        <v>80</v>
      </c>
      <c r="C30" s="146"/>
      <c r="D30" s="152">
        <v>1513.9999999999998</v>
      </c>
      <c r="E30" s="152">
        <v>4782.9999999999991</v>
      </c>
      <c r="F30" s="152">
        <v>5374.0000000000009</v>
      </c>
      <c r="G30" s="152">
        <v>1595</v>
      </c>
      <c r="H30" s="171">
        <v>3149</v>
      </c>
    </row>
    <row r="31" spans="1:8" s="8" customFormat="1">
      <c r="A31" s="118"/>
      <c r="B31" s="498" t="s">
        <v>81</v>
      </c>
      <c r="C31" s="147"/>
      <c r="D31" s="172">
        <v>930</v>
      </c>
      <c r="E31" s="172">
        <v>8404</v>
      </c>
      <c r="F31" s="172">
        <v>1782</v>
      </c>
      <c r="G31" s="172">
        <v>850.00000000000011</v>
      </c>
      <c r="H31" s="502">
        <v>557</v>
      </c>
    </row>
    <row r="32" spans="1:8" s="8" customFormat="1">
      <c r="A32" s="528">
        <v>2026</v>
      </c>
      <c r="B32" s="503" t="s">
        <v>70</v>
      </c>
      <c r="C32" s="133"/>
      <c r="D32" s="152">
        <v>981.99999999999989</v>
      </c>
      <c r="E32" s="152">
        <v>3499</v>
      </c>
      <c r="F32" s="152">
        <v>2315</v>
      </c>
      <c r="G32" s="152">
        <v>461</v>
      </c>
      <c r="H32" s="171">
        <v>1338</v>
      </c>
    </row>
    <row r="33" spans="1:11" s="8" customFormat="1">
      <c r="A33" s="217"/>
      <c r="B33" s="496" t="s">
        <v>71</v>
      </c>
      <c r="C33" s="134"/>
      <c r="D33" s="152">
        <v>832.00000000000011</v>
      </c>
      <c r="E33" s="152">
        <v>5139</v>
      </c>
      <c r="F33" s="152">
        <v>1449</v>
      </c>
      <c r="G33" s="152">
        <v>270</v>
      </c>
      <c r="H33" s="171">
        <v>208</v>
      </c>
    </row>
    <row r="34" spans="1:11" s="8" customFormat="1">
      <c r="A34" s="220"/>
      <c r="B34" s="497" t="s">
        <v>72</v>
      </c>
      <c r="C34" s="146"/>
      <c r="D34" s="152">
        <v>379</v>
      </c>
      <c r="E34" s="152">
        <v>2828.0000000000005</v>
      </c>
      <c r="F34" s="152">
        <v>2853</v>
      </c>
      <c r="G34" s="152">
        <v>391</v>
      </c>
      <c r="H34" s="171">
        <v>234</v>
      </c>
    </row>
    <row r="35" spans="1:11" s="8" customFormat="1">
      <c r="A35" s="221"/>
      <c r="B35" s="496" t="s">
        <v>73</v>
      </c>
      <c r="C35" s="134"/>
      <c r="D35" s="152">
        <v>2429</v>
      </c>
      <c r="E35" s="152">
        <v>2398</v>
      </c>
      <c r="F35" s="152">
        <v>2946</v>
      </c>
      <c r="G35" s="152">
        <v>173</v>
      </c>
      <c r="H35" s="171">
        <v>259</v>
      </c>
    </row>
    <row r="36" spans="1:11" s="8" customFormat="1">
      <c r="A36" s="217"/>
      <c r="B36" s="496" t="s">
        <v>74</v>
      </c>
      <c r="C36" s="134"/>
      <c r="D36" s="152">
        <v>928.99999999999989</v>
      </c>
      <c r="E36" s="152">
        <v>9169</v>
      </c>
      <c r="F36" s="152">
        <v>2483</v>
      </c>
      <c r="G36" s="152">
        <v>669.99999999999989</v>
      </c>
      <c r="H36" s="171">
        <v>1513</v>
      </c>
    </row>
    <row r="37" spans="1:11" s="8" customFormat="1">
      <c r="A37" s="220"/>
      <c r="B37" s="497" t="s">
        <v>75</v>
      </c>
      <c r="C37" s="146"/>
      <c r="D37" s="152">
        <v>1378</v>
      </c>
      <c r="E37" s="152">
        <v>3557</v>
      </c>
      <c r="F37" s="152">
        <v>1359.9999999999998</v>
      </c>
      <c r="G37" s="152">
        <v>104</v>
      </c>
      <c r="H37" s="171">
        <v>2360.9999999999995</v>
      </c>
    </row>
    <row r="38" spans="1:11" s="8" customFormat="1">
      <c r="A38" s="220"/>
      <c r="B38" s="496" t="s">
        <v>76</v>
      </c>
      <c r="C38" s="134"/>
      <c r="D38" s="152">
        <v>1193</v>
      </c>
      <c r="E38" s="152">
        <v>5360</v>
      </c>
      <c r="F38" s="152">
        <v>2546</v>
      </c>
      <c r="G38" s="152">
        <v>659.99999999999989</v>
      </c>
      <c r="H38" s="171">
        <v>3447</v>
      </c>
    </row>
    <row r="39" spans="1:11" s="8" customFormat="1">
      <c r="A39" s="217"/>
      <c r="B39" s="496" t="s">
        <v>77</v>
      </c>
      <c r="C39" s="134"/>
      <c r="D39" s="152">
        <v>1302</v>
      </c>
      <c r="E39" s="152">
        <v>4975</v>
      </c>
      <c r="F39" s="152">
        <v>3686</v>
      </c>
      <c r="G39" s="152">
        <v>1516</v>
      </c>
      <c r="H39" s="171">
        <v>585</v>
      </c>
    </row>
    <row r="40" spans="1:11" s="8" customFormat="1">
      <c r="A40" s="217"/>
      <c r="B40" s="497" t="s">
        <v>78</v>
      </c>
      <c r="C40" s="146"/>
      <c r="D40" s="152">
        <v>815</v>
      </c>
      <c r="E40" s="152">
        <v>4609</v>
      </c>
      <c r="F40" s="152">
        <v>7423</v>
      </c>
      <c r="G40" s="152">
        <v>751</v>
      </c>
      <c r="H40" s="171">
        <v>3780</v>
      </c>
    </row>
    <row r="41" spans="1:11" s="8" customFormat="1">
      <c r="A41" s="217"/>
      <c r="B41" s="497" t="s">
        <v>79</v>
      </c>
      <c r="C41" s="146"/>
      <c r="D41" s="152" t="s">
        <v>39</v>
      </c>
      <c r="E41" s="152" t="s">
        <v>39</v>
      </c>
      <c r="F41" s="152" t="s">
        <v>39</v>
      </c>
      <c r="G41" s="152" t="s">
        <v>39</v>
      </c>
      <c r="H41" s="171" t="s">
        <v>39</v>
      </c>
    </row>
    <row r="42" spans="1:11" s="8" customFormat="1">
      <c r="A42" s="217"/>
      <c r="B42" s="497" t="s">
        <v>80</v>
      </c>
      <c r="C42" s="146"/>
      <c r="D42" s="311" t="s">
        <v>39</v>
      </c>
      <c r="E42" s="311" t="s">
        <v>39</v>
      </c>
      <c r="F42" s="311" t="s">
        <v>39</v>
      </c>
      <c r="G42" s="311" t="s">
        <v>39</v>
      </c>
      <c r="H42" s="312" t="s">
        <v>39</v>
      </c>
    </row>
    <row r="43" spans="1:11" s="8" customFormat="1" ht="12" thickBot="1">
      <c r="A43" s="218"/>
      <c r="B43" s="499" t="s">
        <v>81</v>
      </c>
      <c r="C43" s="148"/>
      <c r="D43" s="256" t="s">
        <v>39</v>
      </c>
      <c r="E43" s="256" t="s">
        <v>39</v>
      </c>
      <c r="F43" s="256" t="s">
        <v>39</v>
      </c>
      <c r="G43" s="256" t="s">
        <v>39</v>
      </c>
      <c r="H43" s="257" t="s">
        <v>39</v>
      </c>
    </row>
    <row r="44" spans="1:11" s="601" customFormat="1" ht="12" customHeight="1">
      <c r="A44" s="605" t="str">
        <f>Titles!$A$12</f>
        <v>Données de 2024, 2025 et 2026 fondées sur les définitions du recensement de 2021.</v>
      </c>
      <c r="B44" s="610"/>
      <c r="C44" s="611"/>
      <c r="D44" s="612"/>
      <c r="E44" s="613"/>
      <c r="F44" s="612"/>
      <c r="G44" s="612"/>
      <c r="H44" s="614"/>
      <c r="I44" s="610"/>
      <c r="J44" s="610"/>
      <c r="K44" s="603"/>
    </row>
    <row r="45" spans="1:11">
      <c r="A45" s="606" t="s">
        <v>184</v>
      </c>
      <c r="B45" s="607"/>
      <c r="C45" s="607"/>
      <c r="D45" s="607"/>
      <c r="E45" s="615"/>
      <c r="F45" s="607"/>
      <c r="G45" s="607"/>
      <c r="H45" s="607"/>
    </row>
    <row r="46" spans="1:11" s="604" customFormat="1" ht="10.9" customHeight="1">
      <c r="A46" s="608" t="str">
        <f>Titles!$A$10</f>
        <v>Source : Enquête sur les mises en chantier et les achèvements et Enquête sur les logements écoulés de la SCHL</v>
      </c>
      <c r="B46" s="607"/>
      <c r="C46" s="607"/>
      <c r="D46" s="607"/>
      <c r="E46" s="616"/>
      <c r="F46" s="607"/>
      <c r="G46" s="607"/>
      <c r="H46" s="607"/>
    </row>
    <row r="47" spans="1:11" s="604" customFormat="1" ht="10.9" customHeight="1">
      <c r="A47" s="602"/>
    </row>
    <row r="48" spans="1:11" ht="12" customHeight="1">
      <c r="B48" s="617"/>
      <c r="C48" s="617"/>
      <c r="D48" s="618"/>
      <c r="E48" s="616"/>
      <c r="F48" s="618"/>
      <c r="G48" s="619"/>
      <c r="H48" s="617"/>
      <c r="I48" s="620"/>
    </row>
    <row r="49" spans="1:9" ht="9.75" customHeight="1">
      <c r="B49" s="617"/>
      <c r="C49" s="617"/>
      <c r="D49" s="618"/>
      <c r="E49" s="618"/>
      <c r="F49" s="618"/>
      <c r="G49" s="619"/>
      <c r="H49" s="617"/>
      <c r="I49" s="620"/>
    </row>
    <row r="52" spans="1:9">
      <c r="A52" s="605"/>
    </row>
    <row r="53" spans="1:9">
      <c r="A53" s="605"/>
    </row>
    <row r="61" spans="1:9">
      <c r="A61" s="605"/>
      <c r="B61" s="621"/>
      <c r="C61" s="611"/>
      <c r="D61" s="614"/>
      <c r="E61" s="614"/>
      <c r="F61" s="613"/>
    </row>
    <row r="62" spans="1:9" ht="15.5">
      <c r="A62" s="605"/>
      <c r="B62" s="622"/>
      <c r="C62" s="622"/>
      <c r="D62" s="622"/>
      <c r="E62" s="622"/>
      <c r="F62" s="613"/>
    </row>
  </sheetData>
  <phoneticPr fontId="11" type="noConversion"/>
  <pageMargins left="0.78740157480314965" right="0.51181102362204722" top="0.51181102362204722" bottom="0.51181102362204722" header="0.51181102362204722" footer="0.51181102362204722"/>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61"/>
  <sheetViews>
    <sheetView zoomScale="112" zoomScaleNormal="112" workbookViewId="0">
      <pane xSplit="3" ySplit="5" topLeftCell="D6" activePane="bottomRight" state="frozen"/>
      <selection pane="topRight"/>
      <selection pane="bottomLeft"/>
      <selection pane="bottomRight"/>
    </sheetView>
  </sheetViews>
  <sheetFormatPr defaultColWidth="11.53515625" defaultRowHeight="11.5"/>
  <cols>
    <col min="1" max="1" width="8.765625" style="602" customWidth="1"/>
    <col min="2" max="2" width="9.23046875" style="602" customWidth="1"/>
    <col min="3" max="3" width="8.765625" style="602" customWidth="1"/>
    <col min="4" max="8" width="9.765625" style="602" customWidth="1"/>
    <col min="9" max="16384" width="11.53515625" style="602"/>
  </cols>
  <sheetData>
    <row r="1" spans="1:10" s="609" customFormat="1" ht="16.149999999999999" customHeight="1">
      <c r="A1" s="350" t="s">
        <v>197</v>
      </c>
      <c r="B1" s="351"/>
      <c r="C1" s="351"/>
      <c r="D1" s="351"/>
      <c r="E1" s="351"/>
      <c r="F1" s="351"/>
      <c r="G1" s="351"/>
      <c r="H1" s="351"/>
      <c r="I1" s="351"/>
      <c r="J1" s="352"/>
    </row>
    <row r="2" spans="1:10" s="609" customFormat="1" ht="16.149999999999999" customHeight="1">
      <c r="A2" s="353" t="s">
        <v>121</v>
      </c>
      <c r="B2" s="354"/>
      <c r="C2" s="354"/>
      <c r="D2" s="354"/>
      <c r="E2" s="354"/>
      <c r="F2" s="354"/>
      <c r="G2" s="354"/>
      <c r="H2" s="354"/>
      <c r="I2" s="354"/>
      <c r="J2" s="355"/>
    </row>
    <row r="3" spans="1:10" s="609" customFormat="1" ht="16.149999999999999" customHeight="1" thickBot="1">
      <c r="A3" s="359"/>
      <c r="B3" s="395"/>
      <c r="C3" s="395"/>
      <c r="D3" s="395"/>
      <c r="E3" s="395"/>
      <c r="F3" s="395"/>
      <c r="G3" s="395"/>
      <c r="H3" s="395"/>
      <c r="I3" s="395"/>
      <c r="J3" s="396"/>
    </row>
    <row r="4" spans="1:10">
      <c r="A4" s="99"/>
      <c r="B4" s="78"/>
      <c r="C4" s="100"/>
      <c r="D4" s="102"/>
      <c r="E4" s="102"/>
      <c r="F4" s="102"/>
      <c r="G4" s="102"/>
      <c r="H4" s="102"/>
      <c r="I4" s="102"/>
      <c r="J4" s="103"/>
    </row>
    <row r="5" spans="1:10">
      <c r="A5" s="118" t="s">
        <v>82</v>
      </c>
      <c r="B5" s="114"/>
      <c r="C5" s="119"/>
      <c r="D5" s="120" t="s">
        <v>20</v>
      </c>
      <c r="E5" s="120" t="s">
        <v>25</v>
      </c>
      <c r="F5" s="120" t="s">
        <v>28</v>
      </c>
      <c r="G5" s="120" t="s">
        <v>14</v>
      </c>
      <c r="H5" s="120" t="s">
        <v>55</v>
      </c>
      <c r="I5" s="120" t="s">
        <v>22</v>
      </c>
      <c r="J5" s="551" t="s">
        <v>165</v>
      </c>
    </row>
    <row r="6" spans="1:10" ht="13.5">
      <c r="A6" s="542" t="s">
        <v>251</v>
      </c>
      <c r="B6" s="116"/>
      <c r="C6" s="97"/>
      <c r="D6" s="304">
        <v>6905</v>
      </c>
      <c r="E6" s="304">
        <v>1932</v>
      </c>
      <c r="F6" s="304">
        <v>1684</v>
      </c>
      <c r="G6" s="304">
        <v>17570</v>
      </c>
      <c r="H6" s="304">
        <v>3655</v>
      </c>
      <c r="I6" s="304">
        <v>908</v>
      </c>
      <c r="J6" s="255">
        <v>1060</v>
      </c>
    </row>
    <row r="7" spans="1:10" ht="13.5">
      <c r="A7" s="542" t="s">
        <v>262</v>
      </c>
      <c r="B7" s="116"/>
      <c r="C7" s="97"/>
      <c r="D7" s="304">
        <v>8583</v>
      </c>
      <c r="E7" s="304">
        <v>1813</v>
      </c>
      <c r="F7" s="304">
        <v>1428</v>
      </c>
      <c r="G7" s="304">
        <v>27777</v>
      </c>
      <c r="H7" s="304">
        <v>2120</v>
      </c>
      <c r="I7" s="304">
        <v>797</v>
      </c>
      <c r="J7" s="255">
        <v>1389</v>
      </c>
    </row>
    <row r="8" spans="1:10">
      <c r="A8" s="524">
        <v>2024</v>
      </c>
      <c r="B8" s="503" t="s">
        <v>70</v>
      </c>
      <c r="C8" s="133"/>
      <c r="D8" s="152">
        <v>6963.9999999999991</v>
      </c>
      <c r="E8" s="152">
        <v>1082</v>
      </c>
      <c r="F8" s="152">
        <v>1202</v>
      </c>
      <c r="G8" s="152">
        <v>14975</v>
      </c>
      <c r="H8" s="152">
        <v>2514.0000000000005</v>
      </c>
      <c r="I8" s="152">
        <v>557</v>
      </c>
      <c r="J8" s="171">
        <v>182.00000000000003</v>
      </c>
    </row>
    <row r="9" spans="1:10">
      <c r="A9" s="98"/>
      <c r="B9" s="496" t="s">
        <v>71</v>
      </c>
      <c r="C9" s="134"/>
      <c r="D9" s="152">
        <v>3942.9999999999995</v>
      </c>
      <c r="E9" s="152">
        <v>550</v>
      </c>
      <c r="F9" s="152">
        <v>1754</v>
      </c>
      <c r="G9" s="152">
        <v>10437.999999999998</v>
      </c>
      <c r="H9" s="152">
        <v>1876</v>
      </c>
      <c r="I9" s="152">
        <v>485</v>
      </c>
      <c r="J9" s="171">
        <v>633</v>
      </c>
    </row>
    <row r="10" spans="1:10">
      <c r="A10" s="125"/>
      <c r="B10" s="497" t="s">
        <v>72</v>
      </c>
      <c r="C10" s="146"/>
      <c r="D10" s="152">
        <v>6633.0000000000009</v>
      </c>
      <c r="E10" s="152">
        <v>1904</v>
      </c>
      <c r="F10" s="152">
        <v>485</v>
      </c>
      <c r="G10" s="152">
        <v>9994</v>
      </c>
      <c r="H10" s="152">
        <v>2082</v>
      </c>
      <c r="I10" s="152">
        <v>687</v>
      </c>
      <c r="J10" s="171">
        <v>558</v>
      </c>
    </row>
    <row r="11" spans="1:10">
      <c r="A11" s="126"/>
      <c r="B11" s="496" t="s">
        <v>73</v>
      </c>
      <c r="C11" s="134"/>
      <c r="D11" s="152">
        <v>8177</v>
      </c>
      <c r="E11" s="152">
        <v>976.99999999999989</v>
      </c>
      <c r="F11" s="152">
        <v>392</v>
      </c>
      <c r="G11" s="152">
        <v>13763</v>
      </c>
      <c r="H11" s="152">
        <v>789.99999999999989</v>
      </c>
      <c r="I11" s="152">
        <v>108.99999999999999</v>
      </c>
      <c r="J11" s="171">
        <v>657</v>
      </c>
    </row>
    <row r="12" spans="1:10">
      <c r="A12" s="98"/>
      <c r="B12" s="496" t="s">
        <v>74</v>
      </c>
      <c r="C12" s="134"/>
      <c r="D12" s="152">
        <v>7580.9999999999991</v>
      </c>
      <c r="E12" s="152">
        <v>1440</v>
      </c>
      <c r="F12" s="152">
        <v>1773.0000000000002</v>
      </c>
      <c r="G12" s="152">
        <v>28275</v>
      </c>
      <c r="H12" s="152">
        <v>9857.9999999999982</v>
      </c>
      <c r="I12" s="152">
        <v>348</v>
      </c>
      <c r="J12" s="171">
        <v>847</v>
      </c>
    </row>
    <row r="13" spans="1:10">
      <c r="A13" s="125"/>
      <c r="B13" s="497" t="s">
        <v>75</v>
      </c>
      <c r="C13" s="146"/>
      <c r="D13" s="152">
        <v>9852</v>
      </c>
      <c r="E13" s="152">
        <v>2572</v>
      </c>
      <c r="F13" s="152">
        <v>1052</v>
      </c>
      <c r="G13" s="152">
        <v>34944</v>
      </c>
      <c r="H13" s="152">
        <v>1718</v>
      </c>
      <c r="I13" s="152">
        <v>447</v>
      </c>
      <c r="J13" s="171">
        <v>1134</v>
      </c>
    </row>
    <row r="14" spans="1:10">
      <c r="A14" s="125"/>
      <c r="B14" s="496" t="s">
        <v>76</v>
      </c>
      <c r="C14" s="134"/>
      <c r="D14" s="152">
        <v>7443.0000000000009</v>
      </c>
      <c r="E14" s="152">
        <v>776</v>
      </c>
      <c r="F14" s="152">
        <v>704</v>
      </c>
      <c r="G14" s="152">
        <v>8815</v>
      </c>
      <c r="H14" s="152">
        <v>3773</v>
      </c>
      <c r="I14" s="152">
        <v>450</v>
      </c>
      <c r="J14" s="171">
        <v>2650</v>
      </c>
    </row>
    <row r="15" spans="1:10">
      <c r="A15" s="98"/>
      <c r="B15" s="496" t="s">
        <v>77</v>
      </c>
      <c r="C15" s="134"/>
      <c r="D15" s="152">
        <v>5111</v>
      </c>
      <c r="E15" s="152">
        <v>1460</v>
      </c>
      <c r="F15" s="152">
        <v>1762</v>
      </c>
      <c r="G15" s="152">
        <v>15656</v>
      </c>
      <c r="H15" s="152">
        <v>1378</v>
      </c>
      <c r="I15" s="152">
        <v>398</v>
      </c>
      <c r="J15" s="171">
        <v>1300</v>
      </c>
    </row>
    <row r="16" spans="1:10">
      <c r="A16" s="98"/>
      <c r="B16" s="497" t="s">
        <v>78</v>
      </c>
      <c r="C16" s="146"/>
      <c r="D16" s="152">
        <v>7127</v>
      </c>
      <c r="E16" s="152">
        <v>3246</v>
      </c>
      <c r="F16" s="152">
        <v>7928</v>
      </c>
      <c r="G16" s="152">
        <v>13050.999999999998</v>
      </c>
      <c r="H16" s="152">
        <v>4453</v>
      </c>
      <c r="I16" s="152">
        <v>788</v>
      </c>
      <c r="J16" s="171">
        <v>1000</v>
      </c>
    </row>
    <row r="17" spans="1:10">
      <c r="A17" s="98"/>
      <c r="B17" s="497" t="s">
        <v>79</v>
      </c>
      <c r="C17" s="146"/>
      <c r="D17" s="152">
        <v>5031.0000000000009</v>
      </c>
      <c r="E17" s="152">
        <v>4282</v>
      </c>
      <c r="F17" s="152">
        <v>450.99999999999994</v>
      </c>
      <c r="G17" s="152">
        <v>16428</v>
      </c>
      <c r="H17" s="152">
        <v>8443</v>
      </c>
      <c r="I17" s="152">
        <v>3638</v>
      </c>
      <c r="J17" s="171">
        <v>1111</v>
      </c>
    </row>
    <row r="18" spans="1:10">
      <c r="A18" s="98"/>
      <c r="B18" s="497" t="s">
        <v>80</v>
      </c>
      <c r="C18" s="146"/>
      <c r="D18" s="152">
        <v>12734</v>
      </c>
      <c r="E18" s="152">
        <v>3182</v>
      </c>
      <c r="F18" s="152">
        <v>985</v>
      </c>
      <c r="G18" s="152">
        <v>31302</v>
      </c>
      <c r="H18" s="152">
        <v>4165</v>
      </c>
      <c r="I18" s="152">
        <v>1150.9999999999998</v>
      </c>
      <c r="J18" s="171">
        <v>1818</v>
      </c>
    </row>
    <row r="19" spans="1:10">
      <c r="A19" s="118"/>
      <c r="B19" s="498" t="s">
        <v>81</v>
      </c>
      <c r="C19" s="147"/>
      <c r="D19" s="172">
        <v>2016</v>
      </c>
      <c r="E19" s="172">
        <v>1710</v>
      </c>
      <c r="F19" s="172">
        <v>1718.9999999999998</v>
      </c>
      <c r="G19" s="172">
        <v>13353</v>
      </c>
      <c r="H19" s="172">
        <v>2821</v>
      </c>
      <c r="I19" s="172">
        <v>1847.9999999999998</v>
      </c>
      <c r="J19" s="502">
        <v>829</v>
      </c>
    </row>
    <row r="20" spans="1:10">
      <c r="A20" s="528">
        <v>2025</v>
      </c>
      <c r="B20" s="503" t="s">
        <v>70</v>
      </c>
      <c r="C20" s="133"/>
      <c r="D20" s="152">
        <v>6616</v>
      </c>
      <c r="E20" s="152">
        <v>794</v>
      </c>
      <c r="F20" s="152">
        <v>643</v>
      </c>
      <c r="G20" s="152">
        <v>31116.999999999996</v>
      </c>
      <c r="H20" s="152">
        <v>4106</v>
      </c>
      <c r="I20" s="152">
        <v>737</v>
      </c>
      <c r="J20" s="171">
        <v>452</v>
      </c>
    </row>
    <row r="21" spans="1:10">
      <c r="A21" s="98"/>
      <c r="B21" s="496" t="s">
        <v>71</v>
      </c>
      <c r="C21" s="134"/>
      <c r="D21" s="152">
        <v>6547</v>
      </c>
      <c r="E21" s="152">
        <v>1093</v>
      </c>
      <c r="F21" s="152">
        <v>473.00000000000006</v>
      </c>
      <c r="G21" s="152">
        <v>11094.000000000002</v>
      </c>
      <c r="H21" s="152">
        <v>1423</v>
      </c>
      <c r="I21" s="152">
        <v>915</v>
      </c>
      <c r="J21" s="171">
        <v>1022</v>
      </c>
    </row>
    <row r="22" spans="1:10">
      <c r="A22" s="125"/>
      <c r="B22" s="497" t="s">
        <v>72</v>
      </c>
      <c r="C22" s="146"/>
      <c r="D22" s="152">
        <v>5202.9999999999991</v>
      </c>
      <c r="E22" s="152">
        <v>1444</v>
      </c>
      <c r="F22" s="152">
        <v>1425</v>
      </c>
      <c r="G22" s="152">
        <v>23633</v>
      </c>
      <c r="H22" s="152">
        <v>1491</v>
      </c>
      <c r="I22" s="152">
        <v>586</v>
      </c>
      <c r="J22" s="171">
        <v>1643</v>
      </c>
    </row>
    <row r="23" spans="1:10">
      <c r="A23" s="126"/>
      <c r="B23" s="496" t="s">
        <v>73</v>
      </c>
      <c r="C23" s="134"/>
      <c r="D23" s="152">
        <v>8090</v>
      </c>
      <c r="E23" s="152">
        <v>2306</v>
      </c>
      <c r="F23" s="152">
        <v>978</v>
      </c>
      <c r="G23" s="152">
        <v>22884</v>
      </c>
      <c r="H23" s="152">
        <v>1883</v>
      </c>
      <c r="I23" s="152">
        <v>413</v>
      </c>
      <c r="J23" s="171">
        <v>940.00000000000011</v>
      </c>
    </row>
    <row r="24" spans="1:10">
      <c r="A24" s="98"/>
      <c r="B24" s="496" t="s">
        <v>74</v>
      </c>
      <c r="C24" s="134"/>
      <c r="D24" s="152">
        <v>24353</v>
      </c>
      <c r="E24" s="152">
        <v>887</v>
      </c>
      <c r="F24" s="152">
        <v>3886</v>
      </c>
      <c r="G24" s="152">
        <v>31620</v>
      </c>
      <c r="H24" s="152">
        <v>5037</v>
      </c>
      <c r="I24" s="152">
        <v>841</v>
      </c>
      <c r="J24" s="171">
        <v>1197</v>
      </c>
    </row>
    <row r="25" spans="1:10">
      <c r="A25" s="125"/>
      <c r="B25" s="497" t="s">
        <v>75</v>
      </c>
      <c r="C25" s="146"/>
      <c r="D25" s="152">
        <v>6993</v>
      </c>
      <c r="E25" s="152">
        <v>3338</v>
      </c>
      <c r="F25" s="152">
        <v>1226</v>
      </c>
      <c r="G25" s="152">
        <v>32021</v>
      </c>
      <c r="H25" s="152">
        <v>1870</v>
      </c>
      <c r="I25" s="152">
        <v>295</v>
      </c>
      <c r="J25" s="171">
        <v>2009</v>
      </c>
    </row>
    <row r="26" spans="1:10">
      <c r="A26" s="125"/>
      <c r="B26" s="496" t="s">
        <v>76</v>
      </c>
      <c r="C26" s="134"/>
      <c r="D26" s="152">
        <v>8267</v>
      </c>
      <c r="E26" s="152">
        <v>812</v>
      </c>
      <c r="F26" s="152">
        <v>755</v>
      </c>
      <c r="G26" s="152">
        <v>28215.999999999996</v>
      </c>
      <c r="H26" s="152">
        <v>3304.0000000000005</v>
      </c>
      <c r="I26" s="152">
        <v>805.99999999999989</v>
      </c>
      <c r="J26" s="171">
        <v>1234.9999999999998</v>
      </c>
    </row>
    <row r="27" spans="1:10">
      <c r="A27" s="98"/>
      <c r="B27" s="496" t="s">
        <v>77</v>
      </c>
      <c r="C27" s="134"/>
      <c r="D27" s="152">
        <v>4923</v>
      </c>
      <c r="E27" s="152">
        <v>624</v>
      </c>
      <c r="F27" s="152">
        <v>1567</v>
      </c>
      <c r="G27" s="152">
        <v>20376</v>
      </c>
      <c r="H27" s="152">
        <v>1726.0000000000002</v>
      </c>
      <c r="I27" s="152">
        <v>449.99999999999994</v>
      </c>
      <c r="J27" s="171">
        <v>1075</v>
      </c>
    </row>
    <row r="28" spans="1:10">
      <c r="A28" s="98"/>
      <c r="B28" s="497" t="s">
        <v>78</v>
      </c>
      <c r="C28" s="146"/>
      <c r="D28" s="152">
        <v>8417</v>
      </c>
      <c r="E28" s="152">
        <v>2849</v>
      </c>
      <c r="F28" s="152">
        <v>1288</v>
      </c>
      <c r="G28" s="152">
        <v>30951</v>
      </c>
      <c r="H28" s="152">
        <v>681</v>
      </c>
      <c r="I28" s="152">
        <v>921.99999999999989</v>
      </c>
      <c r="J28" s="171">
        <v>1724</v>
      </c>
    </row>
    <row r="29" spans="1:10">
      <c r="A29" s="98"/>
      <c r="B29" s="497" t="s">
        <v>79</v>
      </c>
      <c r="C29" s="146"/>
      <c r="D29" s="152">
        <v>12504</v>
      </c>
      <c r="E29" s="152">
        <v>1577.9999999999998</v>
      </c>
      <c r="F29" s="152">
        <v>2709</v>
      </c>
      <c r="G29" s="152">
        <v>33618</v>
      </c>
      <c r="H29" s="152">
        <v>1302</v>
      </c>
      <c r="I29" s="152">
        <v>747</v>
      </c>
      <c r="J29" s="171">
        <v>1160</v>
      </c>
    </row>
    <row r="30" spans="1:10">
      <c r="A30" s="98"/>
      <c r="B30" s="497" t="s">
        <v>80</v>
      </c>
      <c r="C30" s="146"/>
      <c r="D30" s="311">
        <v>8988.9999999999982</v>
      </c>
      <c r="E30" s="311">
        <v>3475</v>
      </c>
      <c r="F30" s="311">
        <v>1392.0000000000002</v>
      </c>
      <c r="G30" s="311">
        <v>39024</v>
      </c>
      <c r="H30" s="311">
        <v>1274</v>
      </c>
      <c r="I30" s="311">
        <v>952</v>
      </c>
      <c r="J30" s="171">
        <v>2414</v>
      </c>
    </row>
    <row r="31" spans="1:10">
      <c r="A31" s="118"/>
      <c r="B31" s="498" t="s">
        <v>81</v>
      </c>
      <c r="C31" s="147"/>
      <c r="D31" s="230">
        <v>1920</v>
      </c>
      <c r="E31" s="230">
        <v>2565</v>
      </c>
      <c r="F31" s="230">
        <v>794.99999999999989</v>
      </c>
      <c r="G31" s="172">
        <v>29058</v>
      </c>
      <c r="H31" s="172">
        <v>1422</v>
      </c>
      <c r="I31" s="172">
        <v>1890.0000000000002</v>
      </c>
      <c r="J31" s="502">
        <v>1813</v>
      </c>
    </row>
    <row r="32" spans="1:10">
      <c r="A32" s="528">
        <v>2026</v>
      </c>
      <c r="B32" s="503" t="s">
        <v>70</v>
      </c>
      <c r="C32" s="133"/>
      <c r="D32" s="152">
        <v>3712</v>
      </c>
      <c r="E32" s="152">
        <v>717.00000000000011</v>
      </c>
      <c r="F32" s="152">
        <v>718</v>
      </c>
      <c r="G32" s="152">
        <v>17541</v>
      </c>
      <c r="H32" s="152">
        <v>2203</v>
      </c>
      <c r="I32" s="152">
        <v>1010</v>
      </c>
      <c r="J32" s="171">
        <v>919.99999999999989</v>
      </c>
    </row>
    <row r="33" spans="1:10">
      <c r="A33" s="98"/>
      <c r="B33" s="496" t="s">
        <v>71</v>
      </c>
      <c r="C33" s="134"/>
      <c r="D33" s="152">
        <v>8846</v>
      </c>
      <c r="E33" s="152">
        <v>2683.9999999999995</v>
      </c>
      <c r="F33" s="152">
        <v>237</v>
      </c>
      <c r="G33" s="152">
        <v>12977</v>
      </c>
      <c r="H33" s="152">
        <v>2850</v>
      </c>
      <c r="I33" s="152">
        <v>491</v>
      </c>
      <c r="J33" s="171">
        <v>653</v>
      </c>
    </row>
    <row r="34" spans="1:10">
      <c r="A34" s="125"/>
      <c r="B34" s="497" t="s">
        <v>72</v>
      </c>
      <c r="C34" s="146"/>
      <c r="D34" s="152">
        <v>9135</v>
      </c>
      <c r="E34" s="152">
        <v>5449</v>
      </c>
      <c r="F34" s="152">
        <v>2247</v>
      </c>
      <c r="G34" s="152">
        <v>29653</v>
      </c>
      <c r="H34" s="152">
        <v>4919</v>
      </c>
      <c r="I34" s="152">
        <v>3115</v>
      </c>
      <c r="J34" s="171">
        <v>1272</v>
      </c>
    </row>
    <row r="35" spans="1:10">
      <c r="A35" s="221"/>
      <c r="B35" s="496" t="s">
        <v>73</v>
      </c>
      <c r="C35" s="134"/>
      <c r="D35" s="152">
        <v>10889.999999999998</v>
      </c>
      <c r="E35" s="152">
        <v>1641</v>
      </c>
      <c r="F35" s="152">
        <v>530</v>
      </c>
      <c r="G35" s="152">
        <v>28056</v>
      </c>
      <c r="H35" s="152">
        <v>4434</v>
      </c>
      <c r="I35" s="152">
        <v>763</v>
      </c>
      <c r="J35" s="171">
        <v>2850</v>
      </c>
    </row>
    <row r="36" spans="1:10">
      <c r="A36" s="217"/>
      <c r="B36" s="496" t="s">
        <v>74</v>
      </c>
      <c r="C36" s="134"/>
      <c r="D36" s="152">
        <v>12198</v>
      </c>
      <c r="E36" s="152">
        <v>1714</v>
      </c>
      <c r="F36" s="152">
        <v>1267</v>
      </c>
      <c r="G36" s="152">
        <v>37263.000000000007</v>
      </c>
      <c r="H36" s="152">
        <v>4988</v>
      </c>
      <c r="I36" s="152">
        <v>573</v>
      </c>
      <c r="J36" s="171">
        <v>1343</v>
      </c>
    </row>
    <row r="37" spans="1:10">
      <c r="A37" s="220"/>
      <c r="B37" s="497" t="s">
        <v>75</v>
      </c>
      <c r="C37" s="146"/>
      <c r="D37" s="152">
        <v>6244</v>
      </c>
      <c r="E37" s="152">
        <v>1769.0000000000002</v>
      </c>
      <c r="F37" s="152">
        <v>2256</v>
      </c>
      <c r="G37" s="152">
        <v>35369</v>
      </c>
      <c r="H37" s="152">
        <v>1507.0000000000002</v>
      </c>
      <c r="I37" s="152">
        <v>1853</v>
      </c>
      <c r="J37" s="171">
        <v>332</v>
      </c>
    </row>
    <row r="38" spans="1:10">
      <c r="A38" s="220"/>
      <c r="B38" s="496" t="s">
        <v>76</v>
      </c>
      <c r="C38" s="134"/>
      <c r="D38" s="152">
        <v>12222.999999999998</v>
      </c>
      <c r="E38" s="152">
        <v>1795.9999999999998</v>
      </c>
      <c r="F38" s="152">
        <v>661</v>
      </c>
      <c r="G38" s="152">
        <v>28908</v>
      </c>
      <c r="H38" s="152">
        <v>1753</v>
      </c>
      <c r="I38" s="152">
        <v>987</v>
      </c>
      <c r="J38" s="171">
        <v>1436.9999999999998</v>
      </c>
    </row>
    <row r="39" spans="1:10">
      <c r="A39" s="217"/>
      <c r="B39" s="496" t="s">
        <v>77</v>
      </c>
      <c r="C39" s="134"/>
      <c r="D39" s="152">
        <v>8151.9999999999991</v>
      </c>
      <c r="E39" s="152">
        <v>1254</v>
      </c>
      <c r="F39" s="152">
        <v>1012.9999999999999</v>
      </c>
      <c r="G39" s="152">
        <v>23434</v>
      </c>
      <c r="H39" s="152">
        <v>981</v>
      </c>
      <c r="I39" s="152">
        <v>1068</v>
      </c>
      <c r="J39" s="171">
        <v>856</v>
      </c>
    </row>
    <row r="40" spans="1:10">
      <c r="A40" s="217"/>
      <c r="B40" s="497" t="s">
        <v>78</v>
      </c>
      <c r="C40" s="146"/>
      <c r="D40" s="152">
        <v>16547</v>
      </c>
      <c r="E40" s="152">
        <v>1388</v>
      </c>
      <c r="F40" s="152">
        <v>538</v>
      </c>
      <c r="G40" s="152">
        <v>15057</v>
      </c>
      <c r="H40" s="152">
        <v>752.99999999999989</v>
      </c>
      <c r="I40" s="152">
        <v>1584</v>
      </c>
      <c r="J40" s="171">
        <v>552</v>
      </c>
    </row>
    <row r="41" spans="1:10">
      <c r="A41" s="217"/>
      <c r="B41" s="497" t="s">
        <v>79</v>
      </c>
      <c r="C41" s="146"/>
      <c r="D41" s="152" t="s">
        <v>39</v>
      </c>
      <c r="E41" s="152" t="s">
        <v>39</v>
      </c>
      <c r="F41" s="152" t="s">
        <v>39</v>
      </c>
      <c r="G41" s="152" t="s">
        <v>39</v>
      </c>
      <c r="H41" s="152" t="s">
        <v>39</v>
      </c>
      <c r="I41" s="152" t="s">
        <v>39</v>
      </c>
      <c r="J41" s="171" t="s">
        <v>39</v>
      </c>
    </row>
    <row r="42" spans="1:10">
      <c r="A42" s="217"/>
      <c r="B42" s="497" t="s">
        <v>80</v>
      </c>
      <c r="C42" s="146"/>
      <c r="D42" s="311" t="s">
        <v>39</v>
      </c>
      <c r="E42" s="311" t="s">
        <v>39</v>
      </c>
      <c r="F42" s="311" t="s">
        <v>39</v>
      </c>
      <c r="G42" s="311" t="s">
        <v>39</v>
      </c>
      <c r="H42" s="311" t="s">
        <v>39</v>
      </c>
      <c r="I42" s="311" t="s">
        <v>39</v>
      </c>
      <c r="J42" s="312" t="s">
        <v>39</v>
      </c>
    </row>
    <row r="43" spans="1:10" ht="12" thickBot="1">
      <c r="A43" s="218"/>
      <c r="B43" s="499" t="s">
        <v>81</v>
      </c>
      <c r="C43" s="148"/>
      <c r="D43" s="256" t="s">
        <v>39</v>
      </c>
      <c r="E43" s="169" t="s">
        <v>39</v>
      </c>
      <c r="F43" s="256" t="s">
        <v>39</v>
      </c>
      <c r="G43" s="256" t="s">
        <v>39</v>
      </c>
      <c r="H43" s="256" t="s">
        <v>39</v>
      </c>
      <c r="I43" s="256" t="s">
        <v>39</v>
      </c>
      <c r="J43" s="257" t="s">
        <v>39</v>
      </c>
    </row>
    <row r="44" spans="1:10">
      <c r="A44" s="605" t="str">
        <f>Titles!$A$12</f>
        <v>Données de 2024, 2025 et 2026 fondées sur les définitions du recensement de 2021.</v>
      </c>
      <c r="B44" s="610"/>
      <c r="C44" s="611"/>
      <c r="D44" s="612"/>
      <c r="E44" s="613"/>
      <c r="F44" s="612"/>
      <c r="G44" s="612"/>
      <c r="H44" s="614"/>
    </row>
    <row r="45" spans="1:10" s="604" customFormat="1" ht="10.9" customHeight="1">
      <c r="A45" s="606" t="s">
        <v>184</v>
      </c>
      <c r="B45" s="607"/>
      <c r="C45" s="607"/>
      <c r="D45" s="607"/>
      <c r="E45" s="615"/>
      <c r="F45" s="607"/>
      <c r="G45" s="607"/>
      <c r="H45" s="607"/>
    </row>
    <row r="46" spans="1:10" s="604" customFormat="1" ht="10.9" customHeight="1">
      <c r="A46" s="608" t="str">
        <f>Titles!$A$10</f>
        <v>Source : Enquête sur les mises en chantier et les achèvements et Enquête sur les logements écoulés de la SCHL</v>
      </c>
      <c r="B46" s="607"/>
      <c r="C46" s="607"/>
      <c r="D46" s="607"/>
      <c r="E46" s="616"/>
      <c r="F46" s="607"/>
      <c r="G46" s="607"/>
      <c r="H46" s="607"/>
    </row>
    <row r="47" spans="1:10" ht="12" customHeight="1">
      <c r="B47" s="617"/>
      <c r="C47" s="617"/>
      <c r="D47" s="618"/>
      <c r="E47" s="616"/>
      <c r="F47" s="618"/>
      <c r="G47" s="619"/>
      <c r="H47" s="617"/>
      <c r="I47" s="620"/>
    </row>
    <row r="48" spans="1:10" ht="9.75" customHeight="1">
      <c r="A48" s="605"/>
      <c r="B48" s="617"/>
      <c r="C48" s="617"/>
      <c r="D48" s="618"/>
      <c r="E48" s="618"/>
      <c r="F48" s="618"/>
      <c r="G48" s="619"/>
      <c r="H48" s="617"/>
      <c r="I48" s="620"/>
    </row>
    <row r="49" spans="1:6">
      <c r="A49" s="605"/>
    </row>
    <row r="57" spans="1:6">
      <c r="A57" s="605"/>
    </row>
    <row r="58" spans="1:6">
      <c r="A58" s="605"/>
    </row>
    <row r="60" spans="1:6">
      <c r="B60" s="621"/>
      <c r="C60" s="611"/>
      <c r="D60" s="614"/>
      <c r="E60" s="614"/>
      <c r="F60" s="613"/>
    </row>
    <row r="61" spans="1:6" ht="15.5">
      <c r="B61" s="622"/>
      <c r="C61" s="622"/>
      <c r="D61" s="622"/>
      <c r="E61" s="622"/>
      <c r="F61" s="613"/>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61"/>
  <sheetViews>
    <sheetView zoomScale="112" zoomScaleNormal="112" workbookViewId="0">
      <pane xSplit="3" ySplit="5" topLeftCell="D36" activePane="bottomRight" state="frozen"/>
      <selection pane="topRight"/>
      <selection pane="bottomLeft"/>
      <selection pane="bottomRight"/>
    </sheetView>
  </sheetViews>
  <sheetFormatPr defaultColWidth="11.53515625" defaultRowHeight="11.5"/>
  <cols>
    <col min="1" max="1" width="8.765625" style="602" customWidth="1"/>
    <col min="2" max="2" width="9.23046875" style="602" customWidth="1"/>
    <col min="3" max="3" width="8.765625" style="602" customWidth="1"/>
    <col min="4" max="9" width="9.765625" style="602" customWidth="1"/>
    <col min="10" max="16384" width="11.53515625" style="602"/>
  </cols>
  <sheetData>
    <row r="1" spans="1:9" s="609" customFormat="1" ht="16.149999999999999" customHeight="1">
      <c r="A1" s="350" t="s">
        <v>96</v>
      </c>
      <c r="B1" s="351"/>
      <c r="C1" s="351"/>
      <c r="D1" s="351"/>
      <c r="E1" s="351"/>
      <c r="F1" s="351"/>
      <c r="G1" s="351"/>
      <c r="H1" s="351"/>
      <c r="I1" s="352"/>
    </row>
    <row r="2" spans="1:9" s="609" customFormat="1" ht="16.149999999999999" customHeight="1">
      <c r="A2" s="353" t="s">
        <v>121</v>
      </c>
      <c r="B2" s="354"/>
      <c r="C2" s="354"/>
      <c r="D2" s="354"/>
      <c r="E2" s="354"/>
      <c r="F2" s="354"/>
      <c r="G2" s="354"/>
      <c r="H2" s="354"/>
      <c r="I2" s="355"/>
    </row>
    <row r="3" spans="1:9" s="609" customFormat="1" ht="16.149999999999999" customHeight="1" thickBot="1">
      <c r="A3" s="359"/>
      <c r="B3" s="360"/>
      <c r="C3" s="360"/>
      <c r="D3" s="360"/>
      <c r="E3" s="360"/>
      <c r="F3" s="360"/>
      <c r="G3" s="360"/>
      <c r="H3" s="360"/>
      <c r="I3" s="361"/>
    </row>
    <row r="4" spans="1:9">
      <c r="A4" s="69"/>
      <c r="B4" s="76"/>
      <c r="C4" s="100"/>
      <c r="D4" s="102"/>
      <c r="E4" s="102"/>
      <c r="F4" s="102"/>
      <c r="G4" s="102"/>
      <c r="H4" s="102"/>
      <c r="I4" s="87"/>
    </row>
    <row r="5" spans="1:9" ht="23">
      <c r="A5" s="118" t="s">
        <v>82</v>
      </c>
      <c r="B5" s="114"/>
      <c r="C5" s="119"/>
      <c r="D5" s="120" t="s">
        <v>56</v>
      </c>
      <c r="E5" s="120" t="s">
        <v>11</v>
      </c>
      <c r="F5" s="547" t="s">
        <v>170</v>
      </c>
      <c r="G5" s="120" t="s">
        <v>19</v>
      </c>
      <c r="H5" s="120" t="s">
        <v>15</v>
      </c>
      <c r="I5" s="121" t="s">
        <v>27</v>
      </c>
    </row>
    <row r="6" spans="1:9" ht="13.5">
      <c r="A6" s="542" t="s">
        <v>251</v>
      </c>
      <c r="B6" s="116"/>
      <c r="C6" s="97"/>
      <c r="D6" s="304">
        <v>7894</v>
      </c>
      <c r="E6" s="304">
        <v>1015</v>
      </c>
      <c r="F6" s="304">
        <v>387</v>
      </c>
      <c r="G6" s="304">
        <v>313</v>
      </c>
      <c r="H6" s="304">
        <v>1591</v>
      </c>
      <c r="I6" s="255">
        <v>37718</v>
      </c>
    </row>
    <row r="7" spans="1:9" ht="13.5">
      <c r="A7" s="542" t="s">
        <v>262</v>
      </c>
      <c r="B7" s="116"/>
      <c r="C7" s="97"/>
      <c r="D7" s="304">
        <v>10864</v>
      </c>
      <c r="E7" s="304">
        <v>1094</v>
      </c>
      <c r="F7" s="304">
        <v>636</v>
      </c>
      <c r="G7" s="304">
        <v>100</v>
      </c>
      <c r="H7" s="304">
        <v>1014</v>
      </c>
      <c r="I7" s="255">
        <v>26087</v>
      </c>
    </row>
    <row r="8" spans="1:9">
      <c r="A8" s="524">
        <f>Titles!A21</f>
        <v>2024</v>
      </c>
      <c r="B8" s="625" t="s">
        <v>70</v>
      </c>
      <c r="C8" s="133"/>
      <c r="D8" s="152">
        <v>3370</v>
      </c>
      <c r="E8" s="152">
        <v>385</v>
      </c>
      <c r="F8" s="152">
        <v>205</v>
      </c>
      <c r="G8" s="152">
        <v>131</v>
      </c>
      <c r="H8" s="152">
        <v>4311</v>
      </c>
      <c r="I8" s="171">
        <v>49112</v>
      </c>
    </row>
    <row r="9" spans="1:9">
      <c r="A9" s="98"/>
      <c r="B9" s="626" t="s">
        <v>71</v>
      </c>
      <c r="C9" s="134"/>
      <c r="D9" s="152">
        <v>5511</v>
      </c>
      <c r="E9" s="152">
        <v>485</v>
      </c>
      <c r="F9" s="152">
        <v>1169</v>
      </c>
      <c r="G9" s="152">
        <v>117</v>
      </c>
      <c r="H9" s="152">
        <v>1178</v>
      </c>
      <c r="I9" s="171">
        <v>57342</v>
      </c>
    </row>
    <row r="10" spans="1:9">
      <c r="A10" s="125"/>
      <c r="B10" s="593" t="s">
        <v>72</v>
      </c>
      <c r="C10" s="146"/>
      <c r="D10" s="152">
        <v>6821.9999999999991</v>
      </c>
      <c r="E10" s="152">
        <v>251</v>
      </c>
      <c r="F10" s="152">
        <v>448</v>
      </c>
      <c r="G10" s="152">
        <v>174</v>
      </c>
      <c r="H10" s="152">
        <v>1289.9999999999998</v>
      </c>
      <c r="I10" s="171">
        <v>42221</v>
      </c>
    </row>
    <row r="11" spans="1:9">
      <c r="A11" s="126"/>
      <c r="B11" s="626" t="s">
        <v>73</v>
      </c>
      <c r="C11" s="134"/>
      <c r="D11" s="152">
        <v>4723</v>
      </c>
      <c r="E11" s="152">
        <v>383.99999999999994</v>
      </c>
      <c r="F11" s="152">
        <v>294.00000000000006</v>
      </c>
      <c r="G11" s="152">
        <v>277</v>
      </c>
      <c r="H11" s="152">
        <v>1499</v>
      </c>
      <c r="I11" s="171">
        <v>37316</v>
      </c>
    </row>
    <row r="12" spans="1:9">
      <c r="A12" s="98"/>
      <c r="B12" s="626" t="s">
        <v>74</v>
      </c>
      <c r="C12" s="134"/>
      <c r="D12" s="152">
        <v>8361</v>
      </c>
      <c r="E12" s="152">
        <v>382</v>
      </c>
      <c r="F12" s="152">
        <v>206.00000000000003</v>
      </c>
      <c r="G12" s="152">
        <v>131</v>
      </c>
      <c r="H12" s="152">
        <v>1875</v>
      </c>
      <c r="I12" s="171">
        <v>54390</v>
      </c>
    </row>
    <row r="13" spans="1:9">
      <c r="A13" s="125"/>
      <c r="B13" s="593" t="s">
        <v>75</v>
      </c>
      <c r="C13" s="146"/>
      <c r="D13" s="152">
        <v>6225.0000000000009</v>
      </c>
      <c r="E13" s="152">
        <v>334</v>
      </c>
      <c r="F13" s="152">
        <v>256</v>
      </c>
      <c r="G13" s="152">
        <v>837</v>
      </c>
      <c r="H13" s="152">
        <v>2890</v>
      </c>
      <c r="I13" s="171">
        <v>34424</v>
      </c>
    </row>
    <row r="14" spans="1:9">
      <c r="A14" s="125"/>
      <c r="B14" s="626" t="s">
        <v>76</v>
      </c>
      <c r="C14" s="134"/>
      <c r="D14" s="152">
        <v>10957</v>
      </c>
      <c r="E14" s="152">
        <v>264</v>
      </c>
      <c r="F14" s="152">
        <v>253</v>
      </c>
      <c r="G14" s="152">
        <v>107</v>
      </c>
      <c r="H14" s="152">
        <v>788</v>
      </c>
      <c r="I14" s="171">
        <v>65143</v>
      </c>
    </row>
    <row r="15" spans="1:9">
      <c r="A15" s="98"/>
      <c r="B15" s="626" t="s">
        <v>77</v>
      </c>
      <c r="C15" s="134"/>
      <c r="D15" s="152">
        <v>7240</v>
      </c>
      <c r="E15" s="152">
        <v>1285.0000000000002</v>
      </c>
      <c r="F15" s="152">
        <v>362</v>
      </c>
      <c r="G15" s="152">
        <v>723.00000000000011</v>
      </c>
      <c r="H15" s="152">
        <v>3268</v>
      </c>
      <c r="I15" s="171">
        <v>24783</v>
      </c>
    </row>
    <row r="16" spans="1:9">
      <c r="A16" s="98"/>
      <c r="B16" s="593" t="s">
        <v>78</v>
      </c>
      <c r="C16" s="146"/>
      <c r="D16" s="152">
        <v>17859</v>
      </c>
      <c r="E16" s="152">
        <v>319.99999999999994</v>
      </c>
      <c r="F16" s="152">
        <v>556</v>
      </c>
      <c r="G16" s="152">
        <v>267</v>
      </c>
      <c r="H16" s="152">
        <v>492</v>
      </c>
      <c r="I16" s="171">
        <v>19753</v>
      </c>
    </row>
    <row r="17" spans="1:9">
      <c r="A17" s="98"/>
      <c r="B17" s="593" t="s">
        <v>79</v>
      </c>
      <c r="C17" s="146"/>
      <c r="D17" s="152">
        <v>7243</v>
      </c>
      <c r="E17" s="152">
        <v>2223</v>
      </c>
      <c r="F17" s="152">
        <v>314</v>
      </c>
      <c r="G17" s="152">
        <v>272</v>
      </c>
      <c r="H17" s="152">
        <v>553</v>
      </c>
      <c r="I17" s="171">
        <v>28820.999999999996</v>
      </c>
    </row>
    <row r="18" spans="1:9">
      <c r="A18" s="98"/>
      <c r="B18" s="593" t="s">
        <v>80</v>
      </c>
      <c r="C18" s="146"/>
      <c r="D18" s="311">
        <v>9007</v>
      </c>
      <c r="E18" s="311">
        <v>261</v>
      </c>
      <c r="F18" s="311">
        <v>470</v>
      </c>
      <c r="G18" s="311">
        <v>730</v>
      </c>
      <c r="H18" s="311">
        <v>612.00000000000011</v>
      </c>
      <c r="I18" s="312">
        <v>26310</v>
      </c>
    </row>
    <row r="19" spans="1:9">
      <c r="A19" s="118"/>
      <c r="B19" s="116" t="s">
        <v>81</v>
      </c>
      <c r="C19" s="147"/>
      <c r="D19" s="230">
        <v>7295.0000000000009</v>
      </c>
      <c r="E19" s="230">
        <v>5705</v>
      </c>
      <c r="F19" s="230">
        <v>311</v>
      </c>
      <c r="G19" s="230">
        <v>53</v>
      </c>
      <c r="H19" s="230">
        <v>446</v>
      </c>
      <c r="I19" s="255">
        <v>12078</v>
      </c>
    </row>
    <row r="20" spans="1:9">
      <c r="A20" s="528">
        <f>Titles!A22</f>
        <v>2025</v>
      </c>
      <c r="B20" s="625" t="s">
        <v>70</v>
      </c>
      <c r="C20" s="133"/>
      <c r="D20" s="152">
        <v>6512</v>
      </c>
      <c r="E20" s="152">
        <v>2152</v>
      </c>
      <c r="F20" s="152">
        <v>181</v>
      </c>
      <c r="G20" s="152">
        <v>155</v>
      </c>
      <c r="H20" s="152">
        <v>213</v>
      </c>
      <c r="I20" s="171">
        <v>29231</v>
      </c>
    </row>
    <row r="21" spans="1:9">
      <c r="A21" s="98"/>
      <c r="B21" s="626" t="s">
        <v>71</v>
      </c>
      <c r="C21" s="134"/>
      <c r="D21" s="152">
        <v>12671</v>
      </c>
      <c r="E21" s="152">
        <v>413</v>
      </c>
      <c r="F21" s="152">
        <v>2174</v>
      </c>
      <c r="G21" s="152">
        <v>350.00000000000006</v>
      </c>
      <c r="H21" s="152">
        <v>305</v>
      </c>
      <c r="I21" s="171">
        <v>18872</v>
      </c>
    </row>
    <row r="22" spans="1:9">
      <c r="A22" s="125"/>
      <c r="B22" s="593" t="s">
        <v>72</v>
      </c>
      <c r="C22" s="146"/>
      <c r="D22" s="152">
        <v>7774</v>
      </c>
      <c r="E22" s="152">
        <v>245</v>
      </c>
      <c r="F22" s="152">
        <v>178</v>
      </c>
      <c r="G22" s="152">
        <v>50</v>
      </c>
      <c r="H22" s="152">
        <v>846.00000000000011</v>
      </c>
      <c r="I22" s="171">
        <v>14843</v>
      </c>
    </row>
    <row r="23" spans="1:9">
      <c r="A23" s="126"/>
      <c r="B23" s="626" t="s">
        <v>73</v>
      </c>
      <c r="C23" s="134"/>
      <c r="D23" s="152">
        <v>17142</v>
      </c>
      <c r="E23" s="152">
        <v>617</v>
      </c>
      <c r="F23" s="152">
        <v>160</v>
      </c>
      <c r="G23" s="152">
        <v>14</v>
      </c>
      <c r="H23" s="152">
        <v>819.00000000000011</v>
      </c>
      <c r="I23" s="171">
        <v>28134</v>
      </c>
    </row>
    <row r="24" spans="1:9">
      <c r="A24" s="98"/>
      <c r="B24" s="626" t="s">
        <v>74</v>
      </c>
      <c r="C24" s="134"/>
      <c r="D24" s="152">
        <v>7398</v>
      </c>
      <c r="E24" s="152">
        <v>241</v>
      </c>
      <c r="F24" s="152">
        <v>99</v>
      </c>
      <c r="G24" s="152">
        <v>69</v>
      </c>
      <c r="H24" s="152">
        <v>956</v>
      </c>
      <c r="I24" s="171">
        <v>42880</v>
      </c>
    </row>
    <row r="25" spans="1:9">
      <c r="A25" s="125"/>
      <c r="B25" s="593" t="s">
        <v>75</v>
      </c>
      <c r="C25" s="146"/>
      <c r="D25" s="152">
        <v>12218</v>
      </c>
      <c r="E25" s="152">
        <v>6178</v>
      </c>
      <c r="F25" s="152">
        <v>435</v>
      </c>
      <c r="G25" s="152">
        <v>79</v>
      </c>
      <c r="H25" s="152">
        <v>734.99999999999989</v>
      </c>
      <c r="I25" s="171">
        <v>20716</v>
      </c>
    </row>
    <row r="26" spans="1:9">
      <c r="A26" s="125"/>
      <c r="B26" s="626" t="s">
        <v>76</v>
      </c>
      <c r="C26" s="134"/>
      <c r="D26" s="152">
        <v>13945</v>
      </c>
      <c r="E26" s="152">
        <v>385</v>
      </c>
      <c r="F26" s="152">
        <v>1246</v>
      </c>
      <c r="G26" s="152">
        <v>276</v>
      </c>
      <c r="H26" s="152">
        <v>1163</v>
      </c>
      <c r="I26" s="171">
        <v>20073.999999999996</v>
      </c>
    </row>
    <row r="27" spans="1:9">
      <c r="A27" s="98"/>
      <c r="B27" s="626" t="s">
        <v>77</v>
      </c>
      <c r="C27" s="134"/>
      <c r="D27" s="152">
        <v>4283</v>
      </c>
      <c r="E27" s="152">
        <v>246</v>
      </c>
      <c r="F27" s="152">
        <v>165</v>
      </c>
      <c r="G27" s="152">
        <v>83</v>
      </c>
      <c r="H27" s="152">
        <v>2797</v>
      </c>
      <c r="I27" s="171">
        <v>25236</v>
      </c>
    </row>
    <row r="28" spans="1:9">
      <c r="A28" s="98"/>
      <c r="B28" s="593" t="s">
        <v>78</v>
      </c>
      <c r="C28" s="146"/>
      <c r="D28" s="152">
        <v>5571.9999999999991</v>
      </c>
      <c r="E28" s="152">
        <v>52</v>
      </c>
      <c r="F28" s="152">
        <v>1083</v>
      </c>
      <c r="G28" s="152">
        <v>117</v>
      </c>
      <c r="H28" s="152">
        <v>1054</v>
      </c>
      <c r="I28" s="171">
        <v>43354</v>
      </c>
    </row>
    <row r="29" spans="1:9">
      <c r="A29" s="98"/>
      <c r="B29" s="593" t="s">
        <v>79</v>
      </c>
      <c r="C29" s="146"/>
      <c r="D29" s="152">
        <v>8594</v>
      </c>
      <c r="E29" s="152">
        <v>1090</v>
      </c>
      <c r="F29" s="152">
        <v>609</v>
      </c>
      <c r="G29" s="152">
        <v>80</v>
      </c>
      <c r="H29" s="152">
        <v>753</v>
      </c>
      <c r="I29" s="171">
        <v>16578</v>
      </c>
    </row>
    <row r="30" spans="1:9">
      <c r="A30" s="98"/>
      <c r="B30" s="593" t="s">
        <v>80</v>
      </c>
      <c r="C30" s="146"/>
      <c r="D30" s="152">
        <v>11344.999999999998</v>
      </c>
      <c r="E30" s="152">
        <v>644</v>
      </c>
      <c r="F30" s="152">
        <v>365</v>
      </c>
      <c r="G30" s="152">
        <v>60</v>
      </c>
      <c r="H30" s="152">
        <v>1313</v>
      </c>
      <c r="I30" s="171">
        <v>23589</v>
      </c>
    </row>
    <row r="31" spans="1:9">
      <c r="A31" s="118"/>
      <c r="B31" s="116" t="s">
        <v>81</v>
      </c>
      <c r="C31" s="147"/>
      <c r="D31" s="172">
        <v>22703.000000000004</v>
      </c>
      <c r="E31" s="172">
        <v>1014</v>
      </c>
      <c r="F31" s="172">
        <v>978.99999999999989</v>
      </c>
      <c r="G31" s="172">
        <v>87</v>
      </c>
      <c r="H31" s="172">
        <v>1050</v>
      </c>
      <c r="I31" s="173">
        <v>29735.999999999996</v>
      </c>
    </row>
    <row r="32" spans="1:9">
      <c r="A32" s="528">
        <f>Titles!A23</f>
        <v>2026</v>
      </c>
      <c r="B32" s="625" t="s">
        <v>70</v>
      </c>
      <c r="C32" s="133"/>
      <c r="D32" s="152">
        <v>6603</v>
      </c>
      <c r="E32" s="152">
        <v>550.99999999999989</v>
      </c>
      <c r="F32" s="152">
        <v>179</v>
      </c>
      <c r="G32" s="152">
        <v>61</v>
      </c>
      <c r="H32" s="152">
        <v>1191</v>
      </c>
      <c r="I32" s="171">
        <v>28390</v>
      </c>
    </row>
    <row r="33" spans="1:10">
      <c r="A33" s="98"/>
      <c r="B33" s="626" t="s">
        <v>71</v>
      </c>
      <c r="C33" s="134"/>
      <c r="D33" s="152">
        <v>14477</v>
      </c>
      <c r="E33" s="152">
        <v>144.00000000000003</v>
      </c>
      <c r="F33" s="152">
        <v>19</v>
      </c>
      <c r="G33" s="152">
        <v>111</v>
      </c>
      <c r="H33" s="152">
        <v>1208</v>
      </c>
      <c r="I33" s="171">
        <v>13780.999999999998</v>
      </c>
    </row>
    <row r="34" spans="1:10">
      <c r="A34" s="125"/>
      <c r="B34" s="593" t="s">
        <v>72</v>
      </c>
      <c r="C34" s="146"/>
      <c r="D34" s="152">
        <v>9230</v>
      </c>
      <c r="E34" s="152">
        <v>193</v>
      </c>
      <c r="F34" s="152">
        <v>196</v>
      </c>
      <c r="G34" s="152">
        <v>223</v>
      </c>
      <c r="H34" s="152">
        <v>103</v>
      </c>
      <c r="I34" s="171">
        <v>18378.999999999996</v>
      </c>
    </row>
    <row r="35" spans="1:10">
      <c r="A35" s="126"/>
      <c r="B35" s="626" t="s">
        <v>73</v>
      </c>
      <c r="C35" s="134"/>
      <c r="D35" s="152">
        <v>10517</v>
      </c>
      <c r="E35" s="152">
        <v>94</v>
      </c>
      <c r="F35" s="152">
        <v>130</v>
      </c>
      <c r="G35" s="152">
        <v>1</v>
      </c>
      <c r="H35" s="152">
        <v>109</v>
      </c>
      <c r="I35" s="171">
        <v>37524</v>
      </c>
    </row>
    <row r="36" spans="1:10">
      <c r="A36" s="98"/>
      <c r="B36" s="626" t="s">
        <v>74</v>
      </c>
      <c r="C36" s="134"/>
      <c r="D36" s="152">
        <v>7693.9999999999991</v>
      </c>
      <c r="E36" s="152">
        <v>2673</v>
      </c>
      <c r="F36" s="152">
        <v>156</v>
      </c>
      <c r="G36" s="152">
        <v>97</v>
      </c>
      <c r="H36" s="152">
        <v>407</v>
      </c>
      <c r="I36" s="171">
        <v>37810</v>
      </c>
    </row>
    <row r="37" spans="1:10">
      <c r="A37" s="125"/>
      <c r="B37" s="593" t="s">
        <v>75</v>
      </c>
      <c r="C37" s="146"/>
      <c r="D37" s="152">
        <v>14666</v>
      </c>
      <c r="E37" s="152">
        <v>187</v>
      </c>
      <c r="F37" s="152">
        <v>1020</v>
      </c>
      <c r="G37" s="152">
        <v>166</v>
      </c>
      <c r="H37" s="152">
        <v>1716.0000000000002</v>
      </c>
      <c r="I37" s="171">
        <v>25265</v>
      </c>
    </row>
    <row r="38" spans="1:10">
      <c r="A38" s="125"/>
      <c r="B38" s="626" t="s">
        <v>76</v>
      </c>
      <c r="C38" s="134"/>
      <c r="D38" s="152">
        <v>12183</v>
      </c>
      <c r="E38" s="152">
        <v>598</v>
      </c>
      <c r="F38" s="152">
        <v>306</v>
      </c>
      <c r="G38" s="152">
        <v>797</v>
      </c>
      <c r="H38" s="152">
        <v>1220.9999999999998</v>
      </c>
      <c r="I38" s="171">
        <v>17833</v>
      </c>
    </row>
    <row r="39" spans="1:10">
      <c r="A39" s="98"/>
      <c r="B39" s="626" t="s">
        <v>77</v>
      </c>
      <c r="C39" s="134"/>
      <c r="D39" s="152">
        <v>14749</v>
      </c>
      <c r="E39" s="152">
        <v>506</v>
      </c>
      <c r="F39" s="152">
        <v>276</v>
      </c>
      <c r="G39" s="152">
        <v>129</v>
      </c>
      <c r="H39" s="152">
        <v>724</v>
      </c>
      <c r="I39" s="171">
        <v>13940</v>
      </c>
    </row>
    <row r="40" spans="1:10">
      <c r="A40" s="98"/>
      <c r="B40" s="593" t="s">
        <v>78</v>
      </c>
      <c r="C40" s="146"/>
      <c r="D40" s="152">
        <v>10216.000000000002</v>
      </c>
      <c r="E40" s="152">
        <v>545</v>
      </c>
      <c r="F40" s="152">
        <v>158</v>
      </c>
      <c r="G40" s="152">
        <v>950</v>
      </c>
      <c r="H40" s="152">
        <v>802.99999999999989</v>
      </c>
      <c r="I40" s="171">
        <v>16649</v>
      </c>
    </row>
    <row r="41" spans="1:10">
      <c r="A41" s="98"/>
      <c r="B41" s="593" t="s">
        <v>79</v>
      </c>
      <c r="C41" s="146"/>
      <c r="D41" s="152" t="s">
        <v>39</v>
      </c>
      <c r="E41" s="152" t="s">
        <v>39</v>
      </c>
      <c r="F41" s="152" t="s">
        <v>39</v>
      </c>
      <c r="G41" s="152" t="s">
        <v>39</v>
      </c>
      <c r="H41" s="152" t="s">
        <v>39</v>
      </c>
      <c r="I41" s="171" t="s">
        <v>39</v>
      </c>
    </row>
    <row r="42" spans="1:10">
      <c r="A42" s="98"/>
      <c r="B42" s="593" t="s">
        <v>80</v>
      </c>
      <c r="C42" s="146"/>
      <c r="D42" s="311" t="s">
        <v>39</v>
      </c>
      <c r="E42" s="311" t="s">
        <v>39</v>
      </c>
      <c r="F42" s="311" t="s">
        <v>39</v>
      </c>
      <c r="G42" s="311" t="s">
        <v>39</v>
      </c>
      <c r="H42" s="311" t="s">
        <v>39</v>
      </c>
      <c r="I42" s="312" t="s">
        <v>39</v>
      </c>
    </row>
    <row r="43" spans="1:10" ht="12" thickBot="1">
      <c r="A43" s="75"/>
      <c r="B43" s="116" t="s">
        <v>81</v>
      </c>
      <c r="C43" s="147"/>
      <c r="D43" s="256" t="s">
        <v>39</v>
      </c>
      <c r="E43" s="256" t="s">
        <v>39</v>
      </c>
      <c r="F43" s="256" t="s">
        <v>39</v>
      </c>
      <c r="G43" s="256" t="s">
        <v>39</v>
      </c>
      <c r="H43" s="256" t="s">
        <v>39</v>
      </c>
      <c r="I43" s="257" t="s">
        <v>39</v>
      </c>
    </row>
    <row r="44" spans="1:10">
      <c r="A44" s="803" t="str">
        <f>Titles!$A$12</f>
        <v>Données de 2024, 2025 et 2026 fondées sur les définitions du recensement de 2021.</v>
      </c>
      <c r="B44" s="803"/>
      <c r="C44" s="803"/>
      <c r="D44" s="803"/>
      <c r="E44" s="804"/>
      <c r="F44" s="613"/>
      <c r="G44" s="612"/>
      <c r="H44" s="612"/>
    </row>
    <row r="45" spans="1:10" s="604" customFormat="1">
      <c r="A45" s="606" t="s">
        <v>184</v>
      </c>
      <c r="B45" s="607"/>
      <c r="C45" s="607"/>
      <c r="D45" s="607"/>
      <c r="E45" s="623" t="s">
        <v>39</v>
      </c>
      <c r="F45" s="615"/>
      <c r="G45" s="607"/>
      <c r="H45" s="607"/>
    </row>
    <row r="46" spans="1:10" s="604" customFormat="1">
      <c r="A46" s="788" t="str">
        <f>Titles!$A$10</f>
        <v>Source : Enquête sur les mises en chantier et les achèvements et Enquête sur les logements écoulés de la SCHL</v>
      </c>
      <c r="B46" s="788"/>
      <c r="C46" s="788"/>
      <c r="D46" s="788"/>
      <c r="E46" s="805"/>
      <c r="F46" s="616"/>
      <c r="G46" s="607"/>
      <c r="H46" s="607"/>
    </row>
    <row r="47" spans="1:10" ht="12" customHeight="1">
      <c r="A47" s="624"/>
      <c r="B47" s="617"/>
      <c r="C47" s="617"/>
      <c r="D47" s="618"/>
      <c r="E47" s="618"/>
      <c r="F47" s="618"/>
      <c r="G47" s="618"/>
      <c r="H47" s="619"/>
      <c r="I47" s="617"/>
      <c r="J47" s="620"/>
    </row>
    <row r="48" spans="1:10" ht="9.75" customHeight="1">
      <c r="A48" s="624"/>
      <c r="B48" s="617"/>
      <c r="C48" s="617"/>
      <c r="D48" s="618"/>
      <c r="E48" s="618"/>
      <c r="F48" s="618"/>
      <c r="G48" s="618"/>
      <c r="H48" s="619"/>
      <c r="I48" s="617"/>
      <c r="J48" s="620"/>
    </row>
    <row r="60" spans="1:7">
      <c r="A60" s="605"/>
      <c r="B60" s="621"/>
      <c r="C60" s="611"/>
      <c r="D60" s="614"/>
      <c r="E60" s="614"/>
      <c r="F60" s="614"/>
      <c r="G60" s="613"/>
    </row>
    <row r="61" spans="1:7" ht="15.5">
      <c r="A61" s="605"/>
      <c r="B61" s="622"/>
      <c r="C61" s="622"/>
      <c r="D61" s="622"/>
      <c r="E61" s="622"/>
      <c r="F61" s="622"/>
      <c r="G61" s="613"/>
    </row>
  </sheetData>
  <pageMargins left="0.7" right="0.7" top="0.75" bottom="0.75" header="0.3" footer="0.3"/>
  <pageSetup scale="8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2"/>
  <sheetViews>
    <sheetView zoomScale="112" zoomScaleNormal="112" workbookViewId="0">
      <pane xSplit="3" ySplit="5" topLeftCell="D6" activePane="bottomRight" state="frozen"/>
      <selection pane="topRight"/>
      <selection pane="bottomLeft"/>
      <selection pane="bottomRight"/>
    </sheetView>
  </sheetViews>
  <sheetFormatPr defaultColWidth="11.53515625" defaultRowHeight="11.5"/>
  <cols>
    <col min="1" max="1" width="8.765625" style="602" customWidth="1"/>
    <col min="2" max="2" width="9.23046875" style="602" customWidth="1"/>
    <col min="3" max="3" width="8.765625" style="602" customWidth="1"/>
    <col min="4" max="8" width="9.765625" style="602" customWidth="1"/>
    <col min="9" max="16384" width="11.53515625" style="602"/>
  </cols>
  <sheetData>
    <row r="1" spans="1:8" s="609" customFormat="1" ht="16.149999999999999" customHeight="1">
      <c r="A1" s="350" t="s">
        <v>97</v>
      </c>
      <c r="B1" s="351"/>
      <c r="C1" s="351"/>
      <c r="D1" s="351"/>
      <c r="E1" s="351"/>
      <c r="F1" s="351"/>
      <c r="G1" s="351"/>
      <c r="H1" s="352"/>
    </row>
    <row r="2" spans="1:8" s="609" customFormat="1" ht="16.149999999999999" customHeight="1">
      <c r="A2" s="353" t="s">
        <v>121</v>
      </c>
      <c r="B2" s="354"/>
      <c r="C2" s="354"/>
      <c r="D2" s="354"/>
      <c r="E2" s="354"/>
      <c r="F2" s="354"/>
      <c r="G2" s="354"/>
      <c r="H2" s="355"/>
    </row>
    <row r="3" spans="1:8" s="609" customFormat="1" ht="16.149999999999999" customHeight="1" thickBot="1">
      <c r="A3" s="359"/>
      <c r="B3" s="395"/>
      <c r="C3" s="395"/>
      <c r="D3" s="395"/>
      <c r="E3" s="395"/>
      <c r="F3" s="395"/>
      <c r="G3" s="395"/>
      <c r="H3" s="396"/>
    </row>
    <row r="4" spans="1:8" ht="38.25" customHeight="1">
      <c r="A4" s="71" t="s">
        <v>82</v>
      </c>
      <c r="B4" s="76"/>
      <c r="C4" s="100"/>
      <c r="D4" s="533" t="s">
        <v>9</v>
      </c>
      <c r="E4" s="533" t="s">
        <v>57</v>
      </c>
      <c r="F4" s="533" t="s">
        <v>52</v>
      </c>
      <c r="G4" s="533" t="s">
        <v>4</v>
      </c>
      <c r="H4" s="534" t="s">
        <v>7</v>
      </c>
    </row>
    <row r="5" spans="1:8">
      <c r="A5" s="118"/>
      <c r="B5" s="114"/>
      <c r="C5" s="119"/>
      <c r="D5" s="406"/>
      <c r="E5" s="406"/>
      <c r="F5" s="406"/>
      <c r="G5" s="406"/>
      <c r="H5" s="504"/>
    </row>
    <row r="6" spans="1:8" ht="13.5">
      <c r="A6" s="541" t="s">
        <v>263</v>
      </c>
      <c r="B6" s="140"/>
      <c r="C6" s="145"/>
      <c r="D6" s="304">
        <v>2627</v>
      </c>
      <c r="E6" s="304">
        <v>1743</v>
      </c>
      <c r="F6" s="304">
        <v>3411</v>
      </c>
      <c r="G6" s="304">
        <v>359</v>
      </c>
      <c r="H6" s="304">
        <v>452</v>
      </c>
    </row>
    <row r="7" spans="1:8" ht="13.5">
      <c r="A7" s="542" t="s">
        <v>262</v>
      </c>
      <c r="B7" s="116"/>
      <c r="C7" s="97"/>
      <c r="D7" s="304">
        <v>3146</v>
      </c>
      <c r="E7" s="304">
        <v>2514</v>
      </c>
      <c r="F7" s="304">
        <v>4306</v>
      </c>
      <c r="G7" s="304">
        <v>1650</v>
      </c>
      <c r="H7" s="255">
        <v>321</v>
      </c>
    </row>
    <row r="8" spans="1:8">
      <c r="A8" s="524">
        <f>Titles!A21</f>
        <v>2024</v>
      </c>
      <c r="B8" s="133" t="s">
        <v>70</v>
      </c>
      <c r="C8" s="133"/>
      <c r="D8" s="152">
        <v>3255</v>
      </c>
      <c r="E8" s="152">
        <v>1383</v>
      </c>
      <c r="F8" s="152">
        <v>2331</v>
      </c>
      <c r="G8" s="152">
        <v>328</v>
      </c>
      <c r="H8" s="171">
        <v>54</v>
      </c>
    </row>
    <row r="9" spans="1:8">
      <c r="A9" s="98"/>
      <c r="B9" s="134" t="s">
        <v>71</v>
      </c>
      <c r="C9" s="134"/>
      <c r="D9" s="152">
        <v>2566.0000000000005</v>
      </c>
      <c r="E9" s="152">
        <v>2050</v>
      </c>
      <c r="F9" s="152">
        <v>2066</v>
      </c>
      <c r="G9" s="152">
        <v>415.00000000000006</v>
      </c>
      <c r="H9" s="171">
        <v>1222.9999999999998</v>
      </c>
    </row>
    <row r="10" spans="1:8">
      <c r="A10" s="125"/>
      <c r="B10" s="146" t="s">
        <v>72</v>
      </c>
      <c r="C10" s="146"/>
      <c r="D10" s="152">
        <v>714</v>
      </c>
      <c r="E10" s="152">
        <v>1601.9999999999998</v>
      </c>
      <c r="F10" s="152">
        <v>1461</v>
      </c>
      <c r="G10" s="152">
        <v>178</v>
      </c>
      <c r="H10" s="171">
        <v>128</v>
      </c>
    </row>
    <row r="11" spans="1:8">
      <c r="A11" s="126"/>
      <c r="B11" s="134" t="s">
        <v>73</v>
      </c>
      <c r="C11" s="134"/>
      <c r="D11" s="152">
        <v>723.00000000000011</v>
      </c>
      <c r="E11" s="152">
        <v>1735</v>
      </c>
      <c r="F11" s="152">
        <v>6159.0000000000009</v>
      </c>
      <c r="G11" s="152">
        <v>176.00000000000003</v>
      </c>
      <c r="H11" s="171">
        <v>425</v>
      </c>
    </row>
    <row r="12" spans="1:8">
      <c r="A12" s="98"/>
      <c r="B12" s="134" t="s">
        <v>74</v>
      </c>
      <c r="C12" s="134"/>
      <c r="D12" s="152">
        <v>5423</v>
      </c>
      <c r="E12" s="152">
        <v>3142</v>
      </c>
      <c r="F12" s="152">
        <v>802</v>
      </c>
      <c r="G12" s="152">
        <v>72</v>
      </c>
      <c r="H12" s="171">
        <v>91</v>
      </c>
    </row>
    <row r="13" spans="1:8">
      <c r="A13" s="125"/>
      <c r="B13" s="146" t="s">
        <v>75</v>
      </c>
      <c r="C13" s="146"/>
      <c r="D13" s="152">
        <v>262</v>
      </c>
      <c r="E13" s="152">
        <v>885</v>
      </c>
      <c r="F13" s="152">
        <v>6871</v>
      </c>
      <c r="G13" s="152">
        <v>60</v>
      </c>
      <c r="H13" s="171">
        <v>414.00000000000006</v>
      </c>
    </row>
    <row r="14" spans="1:8">
      <c r="A14" s="125"/>
      <c r="B14" s="134" t="s">
        <v>76</v>
      </c>
      <c r="C14" s="134"/>
      <c r="D14" s="152">
        <v>3784</v>
      </c>
      <c r="E14" s="152">
        <v>1644.0000000000002</v>
      </c>
      <c r="F14" s="152">
        <v>2847</v>
      </c>
      <c r="G14" s="152">
        <v>310</v>
      </c>
      <c r="H14" s="171">
        <v>1359</v>
      </c>
    </row>
    <row r="15" spans="1:8">
      <c r="A15" s="98"/>
      <c r="B15" s="134" t="s">
        <v>77</v>
      </c>
      <c r="C15" s="134"/>
      <c r="D15" s="152">
        <v>1424</v>
      </c>
      <c r="E15" s="152">
        <v>2333.9999999999995</v>
      </c>
      <c r="F15" s="152">
        <v>3955</v>
      </c>
      <c r="G15" s="152">
        <v>263</v>
      </c>
      <c r="H15" s="171">
        <v>340</v>
      </c>
    </row>
    <row r="16" spans="1:8">
      <c r="A16" s="98"/>
      <c r="B16" s="146" t="s">
        <v>78</v>
      </c>
      <c r="C16" s="146"/>
      <c r="D16" s="152">
        <v>5396.9999999999991</v>
      </c>
      <c r="E16" s="152">
        <v>743</v>
      </c>
      <c r="F16" s="152">
        <v>1764.0000000000002</v>
      </c>
      <c r="G16" s="152">
        <v>783.00000000000011</v>
      </c>
      <c r="H16" s="171">
        <v>614</v>
      </c>
    </row>
    <row r="17" spans="1:8">
      <c r="A17" s="98"/>
      <c r="B17" s="146" t="s">
        <v>79</v>
      </c>
      <c r="C17" s="146"/>
      <c r="D17" s="152">
        <v>1476</v>
      </c>
      <c r="E17" s="152">
        <v>1130</v>
      </c>
      <c r="F17" s="152">
        <v>3714</v>
      </c>
      <c r="G17" s="152">
        <v>726</v>
      </c>
      <c r="H17" s="171">
        <v>109</v>
      </c>
    </row>
    <row r="18" spans="1:8">
      <c r="A18" s="98"/>
      <c r="B18" s="146" t="s">
        <v>80</v>
      </c>
      <c r="C18" s="146"/>
      <c r="D18" s="152">
        <v>651</v>
      </c>
      <c r="E18" s="152">
        <v>3552</v>
      </c>
      <c r="F18" s="152">
        <v>942.00000000000011</v>
      </c>
      <c r="G18" s="152">
        <v>883</v>
      </c>
      <c r="H18" s="171">
        <v>444.99999999999994</v>
      </c>
    </row>
    <row r="19" spans="1:8">
      <c r="A19" s="118"/>
      <c r="B19" s="147" t="s">
        <v>81</v>
      </c>
      <c r="C19" s="147"/>
      <c r="D19" s="172">
        <v>5819.0000000000009</v>
      </c>
      <c r="E19" s="172">
        <v>667</v>
      </c>
      <c r="F19" s="172">
        <v>7962</v>
      </c>
      <c r="G19" s="172">
        <v>133</v>
      </c>
      <c r="H19" s="173">
        <v>217</v>
      </c>
    </row>
    <row r="20" spans="1:8">
      <c r="A20" s="528">
        <f>Titles!A22</f>
        <v>2025</v>
      </c>
      <c r="B20" s="133" t="s">
        <v>70</v>
      </c>
      <c r="C20" s="133"/>
      <c r="D20" s="152">
        <v>438.00000000000006</v>
      </c>
      <c r="E20" s="152">
        <v>1442</v>
      </c>
      <c r="F20" s="152">
        <v>2554.0000000000005</v>
      </c>
      <c r="G20" s="152">
        <v>3186</v>
      </c>
      <c r="H20" s="171">
        <v>54.000000000000007</v>
      </c>
    </row>
    <row r="21" spans="1:8">
      <c r="A21" s="98"/>
      <c r="B21" s="134" t="s">
        <v>71</v>
      </c>
      <c r="C21" s="134"/>
      <c r="D21" s="152">
        <v>5176</v>
      </c>
      <c r="E21" s="152">
        <v>2533</v>
      </c>
      <c r="F21" s="152">
        <v>3549</v>
      </c>
      <c r="G21" s="152">
        <v>234</v>
      </c>
      <c r="H21" s="171">
        <v>43</v>
      </c>
    </row>
    <row r="22" spans="1:8">
      <c r="A22" s="125"/>
      <c r="B22" s="146" t="s">
        <v>72</v>
      </c>
      <c r="C22" s="146"/>
      <c r="D22" s="152">
        <v>412.00000000000006</v>
      </c>
      <c r="E22" s="152">
        <v>1238</v>
      </c>
      <c r="F22" s="152">
        <v>4333</v>
      </c>
      <c r="G22" s="152">
        <v>1181</v>
      </c>
      <c r="H22" s="171">
        <v>46</v>
      </c>
    </row>
    <row r="23" spans="1:8">
      <c r="A23" s="126"/>
      <c r="B23" s="134" t="s">
        <v>73</v>
      </c>
      <c r="C23" s="134"/>
      <c r="D23" s="152">
        <v>2526</v>
      </c>
      <c r="E23" s="152">
        <v>966</v>
      </c>
      <c r="F23" s="152">
        <v>3107.9999999999995</v>
      </c>
      <c r="G23" s="152">
        <v>3590</v>
      </c>
      <c r="H23" s="171">
        <v>126</v>
      </c>
    </row>
    <row r="24" spans="1:8">
      <c r="A24" s="98"/>
      <c r="B24" s="134" t="s">
        <v>74</v>
      </c>
      <c r="C24" s="134"/>
      <c r="D24" s="152">
        <v>1044</v>
      </c>
      <c r="E24" s="152">
        <v>1373</v>
      </c>
      <c r="F24" s="152">
        <v>694.00000000000011</v>
      </c>
      <c r="G24" s="152">
        <v>4236</v>
      </c>
      <c r="H24" s="171">
        <v>222</v>
      </c>
    </row>
    <row r="25" spans="1:8">
      <c r="A25" s="125"/>
      <c r="B25" s="146" t="s">
        <v>75</v>
      </c>
      <c r="C25" s="146"/>
      <c r="D25" s="152">
        <v>1421</v>
      </c>
      <c r="E25" s="152">
        <v>3865</v>
      </c>
      <c r="F25" s="152">
        <v>600</v>
      </c>
      <c r="G25" s="152">
        <v>2210</v>
      </c>
      <c r="H25" s="171">
        <v>137</v>
      </c>
    </row>
    <row r="26" spans="1:8">
      <c r="A26" s="125"/>
      <c r="B26" s="134" t="s">
        <v>76</v>
      </c>
      <c r="C26" s="134"/>
      <c r="D26" s="152">
        <v>11139.999999999998</v>
      </c>
      <c r="E26" s="152">
        <v>3317</v>
      </c>
      <c r="F26" s="152">
        <v>4579</v>
      </c>
      <c r="G26" s="152">
        <v>213</v>
      </c>
      <c r="H26" s="171">
        <v>542.99999999999989</v>
      </c>
    </row>
    <row r="27" spans="1:8">
      <c r="A27" s="98"/>
      <c r="B27" s="134" t="s">
        <v>77</v>
      </c>
      <c r="C27" s="134"/>
      <c r="D27" s="152">
        <v>2538.0000000000005</v>
      </c>
      <c r="E27" s="152">
        <v>2782</v>
      </c>
      <c r="F27" s="152">
        <v>7766.9999999999991</v>
      </c>
      <c r="G27" s="152">
        <v>2443</v>
      </c>
      <c r="H27" s="171">
        <v>55.999999999999993</v>
      </c>
    </row>
    <row r="28" spans="1:8">
      <c r="A28" s="98"/>
      <c r="B28" s="146" t="s">
        <v>78</v>
      </c>
      <c r="C28" s="146"/>
      <c r="D28" s="152">
        <v>244</v>
      </c>
      <c r="E28" s="152">
        <v>409</v>
      </c>
      <c r="F28" s="152">
        <v>15216.000000000002</v>
      </c>
      <c r="G28" s="152">
        <v>1078</v>
      </c>
      <c r="H28" s="171">
        <v>505</v>
      </c>
    </row>
    <row r="29" spans="1:8">
      <c r="A29" s="98"/>
      <c r="B29" s="146" t="s">
        <v>79</v>
      </c>
      <c r="C29" s="146"/>
      <c r="D29" s="152">
        <v>999.00000000000011</v>
      </c>
      <c r="E29" s="152">
        <v>1777.0000000000002</v>
      </c>
      <c r="F29" s="152">
        <v>1445</v>
      </c>
      <c r="G29" s="152">
        <v>652</v>
      </c>
      <c r="H29" s="171">
        <v>123</v>
      </c>
    </row>
    <row r="30" spans="1:8">
      <c r="A30" s="98"/>
      <c r="B30" s="146" t="s">
        <v>80</v>
      </c>
      <c r="C30" s="146"/>
      <c r="D30" s="152">
        <v>910.99999999999989</v>
      </c>
      <c r="E30" s="152">
        <v>2827</v>
      </c>
      <c r="F30" s="152">
        <v>963</v>
      </c>
      <c r="G30" s="152">
        <v>604</v>
      </c>
      <c r="H30" s="171">
        <v>162</v>
      </c>
    </row>
    <row r="31" spans="1:8">
      <c r="A31" s="118"/>
      <c r="B31" s="147" t="s">
        <v>81</v>
      </c>
      <c r="C31" s="147"/>
      <c r="D31" s="172">
        <v>10789.000000000002</v>
      </c>
      <c r="E31" s="172">
        <v>7736.0000000000009</v>
      </c>
      <c r="F31" s="172">
        <v>6760</v>
      </c>
      <c r="G31" s="172">
        <v>265</v>
      </c>
      <c r="H31" s="173">
        <v>1833</v>
      </c>
    </row>
    <row r="32" spans="1:8">
      <c r="A32" s="528">
        <f>Titles!A23</f>
        <v>2026</v>
      </c>
      <c r="B32" s="133" t="s">
        <v>70</v>
      </c>
      <c r="C32" s="133"/>
      <c r="D32" s="152">
        <v>2129</v>
      </c>
      <c r="E32" s="152">
        <v>2050</v>
      </c>
      <c r="F32" s="152">
        <v>2429.9999999999995</v>
      </c>
      <c r="G32" s="152">
        <v>2940.0000000000005</v>
      </c>
      <c r="H32" s="171">
        <v>199</v>
      </c>
    </row>
    <row r="33" spans="1:9">
      <c r="A33" s="98"/>
      <c r="B33" s="134" t="s">
        <v>71</v>
      </c>
      <c r="C33" s="134"/>
      <c r="D33" s="152">
        <v>6226.9999999999991</v>
      </c>
      <c r="E33" s="152">
        <v>4153</v>
      </c>
      <c r="F33" s="152">
        <v>12626</v>
      </c>
      <c r="G33" s="152">
        <v>358</v>
      </c>
      <c r="H33" s="171">
        <v>127</v>
      </c>
    </row>
    <row r="34" spans="1:9">
      <c r="A34" s="125"/>
      <c r="B34" s="146" t="s">
        <v>72</v>
      </c>
      <c r="C34" s="146"/>
      <c r="D34" s="152">
        <v>261</v>
      </c>
      <c r="E34" s="152">
        <v>3585</v>
      </c>
      <c r="F34" s="152">
        <v>694</v>
      </c>
      <c r="G34" s="152">
        <v>1609</v>
      </c>
      <c r="H34" s="171">
        <v>237</v>
      </c>
    </row>
    <row r="35" spans="1:9">
      <c r="A35" s="126"/>
      <c r="B35" s="134" t="s">
        <v>73</v>
      </c>
      <c r="C35" s="134"/>
      <c r="D35" s="152">
        <v>469</v>
      </c>
      <c r="E35" s="152">
        <v>1145</v>
      </c>
      <c r="F35" s="152">
        <v>10293</v>
      </c>
      <c r="G35" s="152">
        <v>1057</v>
      </c>
      <c r="H35" s="171">
        <v>128</v>
      </c>
    </row>
    <row r="36" spans="1:9">
      <c r="A36" s="98"/>
      <c r="B36" s="134" t="s">
        <v>74</v>
      </c>
      <c r="C36" s="134"/>
      <c r="D36" s="152">
        <v>121</v>
      </c>
      <c r="E36" s="152">
        <v>1883</v>
      </c>
      <c r="F36" s="152">
        <v>3286</v>
      </c>
      <c r="G36" s="152">
        <v>2091</v>
      </c>
      <c r="H36" s="171">
        <v>75</v>
      </c>
    </row>
    <row r="37" spans="1:9">
      <c r="A37" s="125"/>
      <c r="B37" s="146" t="s">
        <v>75</v>
      </c>
      <c r="C37" s="146"/>
      <c r="D37" s="152">
        <v>2367</v>
      </c>
      <c r="E37" s="152">
        <v>3344</v>
      </c>
      <c r="F37" s="152">
        <v>943</v>
      </c>
      <c r="G37" s="152">
        <v>187</v>
      </c>
      <c r="H37" s="171">
        <v>183</v>
      </c>
    </row>
    <row r="38" spans="1:9">
      <c r="A38" s="125"/>
      <c r="B38" s="134" t="s">
        <v>76</v>
      </c>
      <c r="C38" s="134"/>
      <c r="D38" s="152">
        <v>2122</v>
      </c>
      <c r="E38" s="152">
        <v>2241</v>
      </c>
      <c r="F38" s="152">
        <v>2505</v>
      </c>
      <c r="G38" s="152">
        <v>178</v>
      </c>
      <c r="H38" s="171">
        <v>15</v>
      </c>
    </row>
    <row r="39" spans="1:9">
      <c r="A39" s="98"/>
      <c r="B39" s="134" t="s">
        <v>77</v>
      </c>
      <c r="C39" s="134"/>
      <c r="D39" s="152">
        <v>771</v>
      </c>
      <c r="E39" s="152">
        <v>1381</v>
      </c>
      <c r="F39" s="152">
        <v>1174</v>
      </c>
      <c r="G39" s="152">
        <v>424</v>
      </c>
      <c r="H39" s="171">
        <v>69</v>
      </c>
    </row>
    <row r="40" spans="1:9">
      <c r="A40" s="98"/>
      <c r="B40" s="146" t="s">
        <v>78</v>
      </c>
      <c r="C40" s="146"/>
      <c r="D40" s="152">
        <v>784.99999999999989</v>
      </c>
      <c r="E40" s="152">
        <v>1979</v>
      </c>
      <c r="F40" s="152">
        <v>1535</v>
      </c>
      <c r="G40" s="152">
        <v>881</v>
      </c>
      <c r="H40" s="171">
        <v>1184.9999999999998</v>
      </c>
    </row>
    <row r="41" spans="1:9">
      <c r="A41" s="98"/>
      <c r="B41" s="146" t="s">
        <v>79</v>
      </c>
      <c r="C41" s="146"/>
      <c r="D41" s="152" t="s">
        <v>39</v>
      </c>
      <c r="E41" s="152" t="s">
        <v>39</v>
      </c>
      <c r="F41" s="152" t="s">
        <v>39</v>
      </c>
      <c r="G41" s="152" t="s">
        <v>39</v>
      </c>
      <c r="H41" s="171" t="s">
        <v>39</v>
      </c>
    </row>
    <row r="42" spans="1:9">
      <c r="A42" s="98"/>
      <c r="B42" s="146" t="s">
        <v>80</v>
      </c>
      <c r="C42" s="146"/>
      <c r="D42" s="311" t="s">
        <v>39</v>
      </c>
      <c r="E42" s="311" t="s">
        <v>39</v>
      </c>
      <c r="F42" s="311" t="s">
        <v>39</v>
      </c>
      <c r="G42" s="311" t="s">
        <v>39</v>
      </c>
      <c r="H42" s="312" t="s">
        <v>39</v>
      </c>
    </row>
    <row r="43" spans="1:9" ht="12" thickBot="1">
      <c r="A43" s="75"/>
      <c r="B43" s="148" t="s">
        <v>81</v>
      </c>
      <c r="C43" s="148"/>
      <c r="D43" s="256" t="s">
        <v>39</v>
      </c>
      <c r="E43" s="256" t="s">
        <v>39</v>
      </c>
      <c r="F43" s="256" t="s">
        <v>39</v>
      </c>
      <c r="G43" s="256" t="s">
        <v>39</v>
      </c>
      <c r="H43" s="257" t="s">
        <v>39</v>
      </c>
    </row>
    <row r="44" spans="1:9">
      <c r="A44" s="605" t="str">
        <f>Titles!$A$12</f>
        <v>Données de 2024, 2025 et 2026 fondées sur les définitions du recensement de 2021.</v>
      </c>
      <c r="B44" s="610"/>
      <c r="C44" s="611"/>
      <c r="D44" s="612"/>
      <c r="E44" s="613"/>
      <c r="F44" s="612"/>
      <c r="G44" s="612"/>
      <c r="H44" s="614"/>
    </row>
    <row r="45" spans="1:9" s="604" customFormat="1" ht="10.9" customHeight="1">
      <c r="A45" s="606" t="s">
        <v>184</v>
      </c>
      <c r="B45" s="607"/>
      <c r="C45" s="607"/>
      <c r="D45" s="607"/>
      <c r="E45" s="615"/>
      <c r="F45" s="607"/>
      <c r="G45" s="607"/>
      <c r="H45" s="607"/>
    </row>
    <row r="46" spans="1:9" s="604" customFormat="1" ht="10.9" customHeight="1">
      <c r="A46" s="608" t="str">
        <f>Titles!$A$10</f>
        <v>Source : Enquête sur les mises en chantier et les achèvements et Enquête sur les logements écoulés de la SCHL</v>
      </c>
      <c r="B46" s="607"/>
      <c r="C46" s="607"/>
      <c r="D46" s="607"/>
      <c r="E46" s="616"/>
      <c r="F46" s="607"/>
      <c r="G46" s="607"/>
      <c r="H46" s="607"/>
    </row>
    <row r="47" spans="1:9" ht="12" customHeight="1">
      <c r="A47" s="624"/>
      <c r="B47" s="617"/>
      <c r="C47" s="617"/>
      <c r="D47" s="618"/>
      <c r="E47" s="618"/>
      <c r="F47" s="618"/>
      <c r="G47" s="619"/>
      <c r="H47" s="617"/>
      <c r="I47" s="620"/>
    </row>
    <row r="49" spans="1:9" ht="9.75" customHeight="1">
      <c r="I49" s="620"/>
    </row>
    <row r="52" spans="1:9">
      <c r="A52" s="605"/>
      <c r="B52" s="621"/>
      <c r="C52" s="627"/>
      <c r="D52" s="617"/>
      <c r="E52" s="613"/>
    </row>
    <row r="53" spans="1:9">
      <c r="A53" s="605"/>
      <c r="B53" s="617"/>
      <c r="C53" s="617"/>
      <c r="D53" s="628"/>
      <c r="E53" s="613"/>
    </row>
    <row r="61" spans="1:9">
      <c r="A61" s="605"/>
      <c r="B61" s="621"/>
      <c r="C61" s="611"/>
      <c r="D61" s="614"/>
      <c r="E61" s="614"/>
      <c r="F61" s="613"/>
    </row>
    <row r="62" spans="1:9" ht="15.5">
      <c r="A62" s="605"/>
      <c r="B62" s="622"/>
      <c r="C62" s="622"/>
      <c r="D62" s="622"/>
      <c r="E62" s="622"/>
      <c r="F62" s="613"/>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05E19-168D-4EF5-917B-A7A8CA4B79CB}">
  <dimension ref="A1:K62"/>
  <sheetViews>
    <sheetView zoomScale="145" zoomScaleNormal="145" workbookViewId="0">
      <pane xSplit="3" ySplit="5" topLeftCell="D6" activePane="bottomRight" state="frozen"/>
      <selection pane="topRight"/>
      <selection pane="bottomLeft"/>
      <selection pane="bottomRight"/>
    </sheetView>
  </sheetViews>
  <sheetFormatPr defaultColWidth="11.53515625" defaultRowHeight="11.5"/>
  <cols>
    <col min="1" max="1" width="8.23046875" style="765" customWidth="1"/>
    <col min="2" max="2" width="9.23046875" style="728" customWidth="1"/>
    <col min="3" max="3" width="8.765625" style="728" customWidth="1"/>
    <col min="4" max="6" width="9.765625" style="728" customWidth="1"/>
    <col min="7" max="7" width="10.765625" style="728" customWidth="1"/>
    <col min="8" max="8" width="9.765625" style="728" customWidth="1"/>
    <col min="9" max="16384" width="11.53515625" style="728"/>
  </cols>
  <sheetData>
    <row r="1" spans="1:8" s="724" customFormat="1" ht="16.149999999999999" customHeight="1">
      <c r="A1" s="350" t="s">
        <v>258</v>
      </c>
      <c r="B1" s="354"/>
      <c r="C1" s="721"/>
      <c r="D1" s="721"/>
      <c r="E1" s="721"/>
      <c r="F1" s="721"/>
      <c r="G1" s="721"/>
      <c r="H1" s="720"/>
    </row>
    <row r="2" spans="1:8" s="724" customFormat="1" ht="16.149999999999999" customHeight="1">
      <c r="A2" s="353" t="s">
        <v>121</v>
      </c>
      <c r="B2" s="354"/>
      <c r="C2" s="717"/>
      <c r="D2" s="717"/>
      <c r="E2" s="717"/>
      <c r="F2" s="717"/>
      <c r="G2" s="717"/>
      <c r="H2" s="716"/>
    </row>
    <row r="3" spans="1:8" s="724" customFormat="1" ht="16.149999999999999" customHeight="1" thickBot="1">
      <c r="A3" s="359"/>
      <c r="B3" s="395"/>
      <c r="C3" s="711"/>
      <c r="D3" s="711"/>
      <c r="E3" s="711"/>
      <c r="F3" s="711"/>
      <c r="G3" s="711"/>
      <c r="H3" s="710"/>
    </row>
    <row r="4" spans="1:8" ht="26.25" customHeight="1">
      <c r="A4" s="66" t="s">
        <v>82</v>
      </c>
      <c r="B4" s="76"/>
      <c r="C4" s="706"/>
      <c r="D4" s="725" t="s">
        <v>12</v>
      </c>
      <c r="E4" s="725" t="s">
        <v>31</v>
      </c>
      <c r="F4" s="725" t="s">
        <v>3</v>
      </c>
      <c r="G4" s="726" t="s">
        <v>51</v>
      </c>
      <c r="H4" s="727" t="s">
        <v>26</v>
      </c>
    </row>
    <row r="5" spans="1:8">
      <c r="A5" s="789"/>
      <c r="B5" s="114"/>
      <c r="C5" s="729"/>
      <c r="D5" s="729"/>
      <c r="E5" s="729"/>
      <c r="F5" s="729"/>
      <c r="G5" s="730"/>
      <c r="H5" s="731"/>
    </row>
    <row r="6" spans="1:8" ht="13.5">
      <c r="A6" s="542" t="s">
        <v>251</v>
      </c>
      <c r="B6" s="116"/>
      <c r="C6" s="732"/>
      <c r="D6" s="304">
        <v>4171</v>
      </c>
      <c r="E6" s="304">
        <v>2157</v>
      </c>
      <c r="F6" s="304">
        <v>1505</v>
      </c>
      <c r="G6" s="304">
        <v>654</v>
      </c>
      <c r="H6" s="304">
        <v>300</v>
      </c>
    </row>
    <row r="7" spans="1:8" ht="13.5">
      <c r="A7" s="542" t="s">
        <v>262</v>
      </c>
      <c r="B7" s="116"/>
      <c r="C7" s="732"/>
      <c r="D7" s="304">
        <v>3106</v>
      </c>
      <c r="E7" s="304">
        <v>1262</v>
      </c>
      <c r="F7" s="304">
        <v>802</v>
      </c>
      <c r="G7" s="304">
        <v>355</v>
      </c>
      <c r="H7" s="304">
        <v>221</v>
      </c>
    </row>
    <row r="8" spans="1:8">
      <c r="A8" s="524">
        <v>2024</v>
      </c>
      <c r="B8" s="503" t="s">
        <v>70</v>
      </c>
      <c r="C8" s="733"/>
      <c r="D8" s="696">
        <v>2378</v>
      </c>
      <c r="E8" s="696">
        <v>2603.9999999999995</v>
      </c>
      <c r="F8" s="696">
        <v>592</v>
      </c>
      <c r="G8" s="696">
        <v>90</v>
      </c>
      <c r="H8" s="734">
        <v>149</v>
      </c>
    </row>
    <row r="9" spans="1:8">
      <c r="A9" s="98"/>
      <c r="B9" s="496" t="s">
        <v>71</v>
      </c>
      <c r="C9" s="735"/>
      <c r="D9" s="696">
        <v>2710</v>
      </c>
      <c r="E9" s="696">
        <v>265</v>
      </c>
      <c r="F9" s="696">
        <v>593</v>
      </c>
      <c r="G9" s="696">
        <v>437</v>
      </c>
      <c r="H9" s="734">
        <v>109</v>
      </c>
    </row>
    <row r="10" spans="1:8">
      <c r="A10" s="125"/>
      <c r="B10" s="497" t="s">
        <v>72</v>
      </c>
      <c r="C10" s="736"/>
      <c r="D10" s="696">
        <v>6699.0000000000009</v>
      </c>
      <c r="E10" s="696">
        <v>708</v>
      </c>
      <c r="F10" s="696">
        <v>1004.9999999999999</v>
      </c>
      <c r="G10" s="696">
        <v>66</v>
      </c>
      <c r="H10" s="734">
        <v>395.99999999999994</v>
      </c>
    </row>
    <row r="11" spans="1:8">
      <c r="A11" s="126"/>
      <c r="B11" s="496" t="s">
        <v>73</v>
      </c>
      <c r="C11" s="735"/>
      <c r="D11" s="696">
        <v>5121</v>
      </c>
      <c r="E11" s="696">
        <v>3905.0000000000005</v>
      </c>
      <c r="F11" s="696">
        <v>672</v>
      </c>
      <c r="G11" s="696">
        <v>4</v>
      </c>
      <c r="H11" s="734">
        <v>94</v>
      </c>
    </row>
    <row r="12" spans="1:8">
      <c r="A12" s="98"/>
      <c r="B12" s="496" t="s">
        <v>74</v>
      </c>
      <c r="C12" s="735"/>
      <c r="D12" s="696">
        <v>1786</v>
      </c>
      <c r="E12" s="696">
        <v>1412</v>
      </c>
      <c r="F12" s="696">
        <v>1032</v>
      </c>
      <c r="G12" s="696">
        <v>306.00000000000006</v>
      </c>
      <c r="H12" s="734">
        <v>157</v>
      </c>
    </row>
    <row r="13" spans="1:8">
      <c r="A13" s="125"/>
      <c r="B13" s="497" t="s">
        <v>75</v>
      </c>
      <c r="C13" s="736"/>
      <c r="D13" s="696">
        <v>2222</v>
      </c>
      <c r="E13" s="696">
        <v>4155</v>
      </c>
      <c r="F13" s="696">
        <v>730</v>
      </c>
      <c r="G13" s="696">
        <v>3</v>
      </c>
      <c r="H13" s="734">
        <v>112</v>
      </c>
    </row>
    <row r="14" spans="1:8">
      <c r="A14" s="125"/>
      <c r="B14" s="496" t="s">
        <v>76</v>
      </c>
      <c r="C14" s="735"/>
      <c r="D14" s="696">
        <v>7214</v>
      </c>
      <c r="E14" s="696">
        <v>2080</v>
      </c>
      <c r="F14" s="696">
        <v>1101.9999999999998</v>
      </c>
      <c r="G14" s="696">
        <v>156</v>
      </c>
      <c r="H14" s="734">
        <v>801</v>
      </c>
    </row>
    <row r="15" spans="1:8">
      <c r="A15" s="98"/>
      <c r="B15" s="496" t="s">
        <v>77</v>
      </c>
      <c r="C15" s="735"/>
      <c r="D15" s="696">
        <v>5566.0000000000009</v>
      </c>
      <c r="E15" s="696">
        <v>1643</v>
      </c>
      <c r="F15" s="696">
        <v>2099</v>
      </c>
      <c r="G15" s="696">
        <v>0</v>
      </c>
      <c r="H15" s="734">
        <v>37</v>
      </c>
    </row>
    <row r="16" spans="1:8">
      <c r="A16" s="98"/>
      <c r="B16" s="497" t="s">
        <v>78</v>
      </c>
      <c r="C16" s="736"/>
      <c r="D16" s="696">
        <v>2332</v>
      </c>
      <c r="E16" s="696">
        <v>3732</v>
      </c>
      <c r="F16" s="696">
        <v>1824</v>
      </c>
      <c r="G16" s="696">
        <v>509</v>
      </c>
      <c r="H16" s="734">
        <v>411.00000000000006</v>
      </c>
    </row>
    <row r="17" spans="1:8">
      <c r="A17" s="98"/>
      <c r="B17" s="497" t="s">
        <v>79</v>
      </c>
      <c r="C17" s="736"/>
      <c r="D17" s="696">
        <v>6153</v>
      </c>
      <c r="E17" s="696">
        <v>1726</v>
      </c>
      <c r="F17" s="696">
        <v>737</v>
      </c>
      <c r="G17" s="696">
        <v>449.00000000000006</v>
      </c>
      <c r="H17" s="734">
        <v>1003.0000000000001</v>
      </c>
    </row>
    <row r="18" spans="1:8">
      <c r="A18" s="98"/>
      <c r="B18" s="497" t="s">
        <v>80</v>
      </c>
      <c r="C18" s="736"/>
      <c r="D18" s="696">
        <v>2203</v>
      </c>
      <c r="E18" s="696">
        <v>2060</v>
      </c>
      <c r="F18" s="696">
        <v>962</v>
      </c>
      <c r="G18" s="696">
        <v>5439</v>
      </c>
      <c r="H18" s="734">
        <v>176</v>
      </c>
    </row>
    <row r="19" spans="1:8">
      <c r="A19" s="118"/>
      <c r="B19" s="498" t="s">
        <v>81</v>
      </c>
      <c r="C19" s="737"/>
      <c r="D19" s="738">
        <v>5564</v>
      </c>
      <c r="E19" s="738">
        <v>1282</v>
      </c>
      <c r="F19" s="738">
        <v>7064</v>
      </c>
      <c r="G19" s="738">
        <v>546.99999999999989</v>
      </c>
      <c r="H19" s="739">
        <v>154</v>
      </c>
    </row>
    <row r="20" spans="1:8">
      <c r="A20" s="528">
        <v>2025</v>
      </c>
      <c r="B20" s="503" t="s">
        <v>70</v>
      </c>
      <c r="C20" s="733"/>
      <c r="D20" s="696">
        <v>889</v>
      </c>
      <c r="E20" s="696">
        <v>669</v>
      </c>
      <c r="F20" s="696">
        <v>294</v>
      </c>
      <c r="G20" s="696">
        <v>88</v>
      </c>
      <c r="H20" s="734">
        <v>280</v>
      </c>
    </row>
    <row r="21" spans="1:8">
      <c r="A21" s="98"/>
      <c r="B21" s="496" t="s">
        <v>71</v>
      </c>
      <c r="C21" s="735"/>
      <c r="D21" s="696">
        <v>1292</v>
      </c>
      <c r="E21" s="696">
        <v>801</v>
      </c>
      <c r="F21" s="696">
        <v>704</v>
      </c>
      <c r="G21" s="696">
        <v>91</v>
      </c>
      <c r="H21" s="734">
        <v>96</v>
      </c>
    </row>
    <row r="22" spans="1:8">
      <c r="A22" s="125"/>
      <c r="B22" s="497" t="s">
        <v>72</v>
      </c>
      <c r="C22" s="736"/>
      <c r="D22" s="696">
        <v>1948.9999999999998</v>
      </c>
      <c r="E22" s="696">
        <v>488.00000000000006</v>
      </c>
      <c r="F22" s="696">
        <v>179</v>
      </c>
      <c r="G22" s="696">
        <v>108.00000000000001</v>
      </c>
      <c r="H22" s="734">
        <v>166.99999999999997</v>
      </c>
    </row>
    <row r="23" spans="1:8">
      <c r="A23" s="126"/>
      <c r="B23" s="496" t="s">
        <v>73</v>
      </c>
      <c r="C23" s="735"/>
      <c r="D23" s="696">
        <v>1005.0000000000001</v>
      </c>
      <c r="E23" s="696">
        <v>784</v>
      </c>
      <c r="F23" s="696">
        <v>456.99999999999994</v>
      </c>
      <c r="G23" s="696">
        <v>44</v>
      </c>
      <c r="H23" s="734">
        <v>108</v>
      </c>
    </row>
    <row r="24" spans="1:8">
      <c r="A24" s="98"/>
      <c r="B24" s="496" t="s">
        <v>74</v>
      </c>
      <c r="C24" s="735"/>
      <c r="D24" s="696">
        <v>592</v>
      </c>
      <c r="E24" s="696">
        <v>784</v>
      </c>
      <c r="F24" s="696">
        <v>555.99999999999989</v>
      </c>
      <c r="G24" s="696">
        <v>885</v>
      </c>
      <c r="H24" s="734">
        <v>243</v>
      </c>
    </row>
    <row r="25" spans="1:8">
      <c r="A25" s="125"/>
      <c r="B25" s="497" t="s">
        <v>75</v>
      </c>
      <c r="C25" s="736"/>
      <c r="D25" s="696">
        <v>4091</v>
      </c>
      <c r="E25" s="696">
        <v>1873.0000000000002</v>
      </c>
      <c r="F25" s="696">
        <v>640</v>
      </c>
      <c r="G25" s="696">
        <v>304.00000000000006</v>
      </c>
      <c r="H25" s="734">
        <v>184</v>
      </c>
    </row>
    <row r="26" spans="1:8">
      <c r="A26" s="125"/>
      <c r="B26" s="496" t="s">
        <v>76</v>
      </c>
      <c r="C26" s="735"/>
      <c r="D26" s="696">
        <v>4714</v>
      </c>
      <c r="E26" s="696">
        <v>2800</v>
      </c>
      <c r="F26" s="696">
        <v>3981.9999999999995</v>
      </c>
      <c r="G26" s="696">
        <v>424</v>
      </c>
      <c r="H26" s="734">
        <v>420</v>
      </c>
    </row>
    <row r="27" spans="1:8">
      <c r="A27" s="98"/>
      <c r="B27" s="496" t="s">
        <v>77</v>
      </c>
      <c r="C27" s="735"/>
      <c r="D27" s="696">
        <v>1444</v>
      </c>
      <c r="E27" s="696">
        <v>852.00000000000011</v>
      </c>
      <c r="F27" s="696">
        <v>354.00000000000006</v>
      </c>
      <c r="G27" s="696">
        <v>275</v>
      </c>
      <c r="H27" s="734">
        <v>109</v>
      </c>
    </row>
    <row r="28" spans="1:8">
      <c r="A28" s="98"/>
      <c r="B28" s="497" t="s">
        <v>78</v>
      </c>
      <c r="C28" s="736"/>
      <c r="D28" s="696">
        <v>13095</v>
      </c>
      <c r="E28" s="696">
        <v>1511.9999999999998</v>
      </c>
      <c r="F28" s="696">
        <v>369.00000000000006</v>
      </c>
      <c r="G28" s="696">
        <v>150</v>
      </c>
      <c r="H28" s="734">
        <v>697.00000000000011</v>
      </c>
    </row>
    <row r="29" spans="1:8">
      <c r="A29" s="98"/>
      <c r="B29" s="497" t="s">
        <v>79</v>
      </c>
      <c r="C29" s="736"/>
      <c r="D29" s="696">
        <v>2247</v>
      </c>
      <c r="E29" s="696">
        <v>628.99999999999989</v>
      </c>
      <c r="F29" s="696">
        <v>720</v>
      </c>
      <c r="G29" s="696">
        <v>190</v>
      </c>
      <c r="H29" s="734">
        <v>154</v>
      </c>
    </row>
    <row r="30" spans="1:8">
      <c r="A30" s="98"/>
      <c r="B30" s="497" t="s">
        <v>80</v>
      </c>
      <c r="C30" s="736"/>
      <c r="D30" s="696">
        <v>3872</v>
      </c>
      <c r="E30" s="696">
        <v>2732</v>
      </c>
      <c r="F30" s="696">
        <v>1126</v>
      </c>
      <c r="G30" s="696">
        <v>1345</v>
      </c>
      <c r="H30" s="734">
        <v>144.00000000000003</v>
      </c>
    </row>
    <row r="31" spans="1:8">
      <c r="A31" s="118"/>
      <c r="B31" s="498" t="s">
        <v>81</v>
      </c>
      <c r="C31" s="740"/>
      <c r="D31" s="738">
        <v>2296.0000000000005</v>
      </c>
      <c r="E31" s="738">
        <v>1262</v>
      </c>
      <c r="F31" s="738">
        <v>176.00000000000003</v>
      </c>
      <c r="G31" s="738">
        <v>344</v>
      </c>
      <c r="H31" s="739">
        <v>65</v>
      </c>
    </row>
    <row r="32" spans="1:8">
      <c r="A32" s="528">
        <v>2026</v>
      </c>
      <c r="B32" s="503" t="s">
        <v>70</v>
      </c>
      <c r="C32" s="741"/>
      <c r="D32" s="696">
        <v>4694.9999999999991</v>
      </c>
      <c r="E32" s="696">
        <v>324</v>
      </c>
      <c r="F32" s="696">
        <v>207.00000000000003</v>
      </c>
      <c r="G32" s="696">
        <v>138.99999999999997</v>
      </c>
      <c r="H32" s="734">
        <v>1050</v>
      </c>
    </row>
    <row r="33" spans="1:11">
      <c r="A33" s="98"/>
      <c r="B33" s="496" t="s">
        <v>71</v>
      </c>
      <c r="C33" s="735"/>
      <c r="D33" s="696">
        <v>967.00000000000011</v>
      </c>
      <c r="E33" s="696">
        <v>225.99999999999997</v>
      </c>
      <c r="F33" s="696">
        <v>629</v>
      </c>
      <c r="G33" s="696">
        <v>119</v>
      </c>
      <c r="H33" s="734">
        <v>318.99999999999994</v>
      </c>
    </row>
    <row r="34" spans="1:11">
      <c r="A34" s="125"/>
      <c r="B34" s="497" t="s">
        <v>72</v>
      </c>
      <c r="C34" s="736"/>
      <c r="D34" s="696">
        <v>6783</v>
      </c>
      <c r="E34" s="696">
        <v>469</v>
      </c>
      <c r="F34" s="696">
        <v>156</v>
      </c>
      <c r="G34" s="696">
        <v>458.99999999999994</v>
      </c>
      <c r="H34" s="734">
        <v>91</v>
      </c>
    </row>
    <row r="35" spans="1:11">
      <c r="A35" s="126"/>
      <c r="B35" s="496" t="s">
        <v>73</v>
      </c>
      <c r="C35" s="735"/>
      <c r="D35" s="696">
        <v>11682</v>
      </c>
      <c r="E35" s="696">
        <v>2656</v>
      </c>
      <c r="F35" s="696">
        <v>237.00000000000003</v>
      </c>
      <c r="G35" s="696">
        <v>138</v>
      </c>
      <c r="H35" s="734">
        <v>155</v>
      </c>
    </row>
    <row r="36" spans="1:11">
      <c r="A36" s="98"/>
      <c r="B36" s="496" t="s">
        <v>74</v>
      </c>
      <c r="C36" s="735"/>
      <c r="D36" s="696">
        <v>1507.0000000000002</v>
      </c>
      <c r="E36" s="696">
        <v>1004</v>
      </c>
      <c r="F36" s="696">
        <v>1677</v>
      </c>
      <c r="G36" s="696">
        <v>198</v>
      </c>
      <c r="H36" s="734">
        <v>1049</v>
      </c>
    </row>
    <row r="37" spans="1:11">
      <c r="A37" s="793"/>
      <c r="B37" s="497" t="s">
        <v>75</v>
      </c>
      <c r="C37" s="736"/>
      <c r="D37" s="696">
        <v>4487</v>
      </c>
      <c r="E37" s="696">
        <v>921</v>
      </c>
      <c r="F37" s="696">
        <v>756</v>
      </c>
      <c r="G37" s="696">
        <v>102</v>
      </c>
      <c r="H37" s="734">
        <v>360</v>
      </c>
    </row>
    <row r="38" spans="1:11">
      <c r="A38" s="793"/>
      <c r="B38" s="496" t="s">
        <v>76</v>
      </c>
      <c r="C38" s="735"/>
      <c r="D38" s="696">
        <v>1977</v>
      </c>
      <c r="E38" s="696">
        <v>595.00000000000011</v>
      </c>
      <c r="F38" s="696">
        <v>3006.9999999999995</v>
      </c>
      <c r="G38" s="696">
        <v>445</v>
      </c>
      <c r="H38" s="734">
        <v>243</v>
      </c>
    </row>
    <row r="39" spans="1:11">
      <c r="A39" s="98"/>
      <c r="B39" s="496" t="s">
        <v>77</v>
      </c>
      <c r="C39" s="735"/>
      <c r="D39" s="696">
        <v>2405.9999999999995</v>
      </c>
      <c r="E39" s="696">
        <v>849</v>
      </c>
      <c r="F39" s="696">
        <v>1253</v>
      </c>
      <c r="G39" s="696">
        <v>475</v>
      </c>
      <c r="H39" s="734">
        <v>261</v>
      </c>
    </row>
    <row r="40" spans="1:11">
      <c r="A40" s="98"/>
      <c r="B40" s="497" t="s">
        <v>78</v>
      </c>
      <c r="C40" s="736"/>
      <c r="D40" s="696">
        <v>2487</v>
      </c>
      <c r="E40" s="696">
        <v>1093</v>
      </c>
      <c r="F40" s="696">
        <v>287</v>
      </c>
      <c r="G40" s="696">
        <v>730</v>
      </c>
      <c r="H40" s="734">
        <v>961.00000000000011</v>
      </c>
    </row>
    <row r="41" spans="1:11">
      <c r="A41" s="98"/>
      <c r="B41" s="497" t="s">
        <v>79</v>
      </c>
      <c r="C41" s="736"/>
      <c r="D41" s="696" t="s">
        <v>39</v>
      </c>
      <c r="E41" s="696" t="s">
        <v>39</v>
      </c>
      <c r="F41" s="696" t="s">
        <v>39</v>
      </c>
      <c r="G41" s="696" t="s">
        <v>39</v>
      </c>
      <c r="H41" s="734" t="s">
        <v>39</v>
      </c>
    </row>
    <row r="42" spans="1:11">
      <c r="A42" s="98"/>
      <c r="B42" s="497" t="s">
        <v>80</v>
      </c>
      <c r="C42" s="736"/>
      <c r="D42" s="742" t="s">
        <v>39</v>
      </c>
      <c r="E42" s="742" t="s">
        <v>39</v>
      </c>
      <c r="F42" s="742" t="s">
        <v>39</v>
      </c>
      <c r="G42" s="742" t="s">
        <v>39</v>
      </c>
      <c r="H42" s="743" t="s">
        <v>39</v>
      </c>
    </row>
    <row r="43" spans="1:11" ht="12" thickBot="1">
      <c r="A43" s="75"/>
      <c r="B43" s="499" t="s">
        <v>81</v>
      </c>
      <c r="C43" s="744"/>
      <c r="D43" s="745" t="s">
        <v>39</v>
      </c>
      <c r="E43" s="745" t="s">
        <v>39</v>
      </c>
      <c r="F43" s="745" t="s">
        <v>39</v>
      </c>
      <c r="G43" s="745" t="s">
        <v>39</v>
      </c>
      <c r="H43" s="746" t="s">
        <v>39</v>
      </c>
    </row>
    <row r="44" spans="1:11" s="754" customFormat="1" ht="12" customHeight="1">
      <c r="A44" s="605" t="s">
        <v>279</v>
      </c>
      <c r="B44" s="610"/>
      <c r="C44" s="749"/>
      <c r="D44" s="750"/>
      <c r="E44" s="751"/>
      <c r="F44" s="750"/>
      <c r="G44" s="750"/>
      <c r="H44" s="752"/>
      <c r="I44" s="748"/>
      <c r="J44" s="748"/>
      <c r="K44" s="753"/>
    </row>
    <row r="45" spans="1:11">
      <c r="A45" s="606" t="s">
        <v>184</v>
      </c>
      <c r="B45" s="607"/>
      <c r="C45" s="755"/>
      <c r="D45" s="755"/>
      <c r="E45" s="756"/>
      <c r="F45" s="755"/>
      <c r="G45" s="755"/>
      <c r="H45" s="755"/>
    </row>
    <row r="46" spans="1:11" s="759" customFormat="1" ht="10.9" customHeight="1">
      <c r="A46" s="608" t="s">
        <v>152</v>
      </c>
      <c r="B46" s="607"/>
      <c r="C46" s="755"/>
      <c r="D46" s="755"/>
      <c r="E46" s="758"/>
      <c r="F46" s="755"/>
      <c r="G46" s="755"/>
      <c r="H46" s="755"/>
    </row>
    <row r="47" spans="1:11" s="759" customFormat="1" ht="10.9" customHeight="1">
      <c r="A47" s="604"/>
      <c r="B47" s="604"/>
    </row>
    <row r="48" spans="1:11" ht="12" customHeight="1">
      <c r="A48" s="760"/>
      <c r="B48" s="761"/>
      <c r="C48" s="761"/>
      <c r="D48" s="762"/>
      <c r="E48" s="762"/>
      <c r="F48" s="762"/>
      <c r="G48" s="763"/>
      <c r="H48" s="761"/>
      <c r="I48" s="764"/>
    </row>
    <row r="49" spans="1:9" ht="9.75" customHeight="1">
      <c r="I49" s="764"/>
    </row>
    <row r="61" spans="1:9">
      <c r="A61" s="747"/>
      <c r="B61" s="766"/>
      <c r="C61" s="749"/>
      <c r="D61" s="752"/>
      <c r="E61" s="752"/>
      <c r="F61" s="751"/>
    </row>
    <row r="62" spans="1:9" ht="15.5">
      <c r="A62" s="747"/>
      <c r="B62" s="767"/>
      <c r="C62" s="767"/>
      <c r="D62" s="767"/>
      <c r="E62" s="767"/>
      <c r="F62" s="751"/>
    </row>
  </sheetData>
  <pageMargins left="0.7" right="0.7" top="0.75" bottom="0.75" header="0.3" footer="0.3"/>
  <pageSetup orientation="portrait" r:id="rId1"/>
  <headerFooter>
    <oddHeader>&amp;C&amp;"Calibri"&amp;10&amp;K000000 Protected External-Protégé Externe&amp;1#_x000D_</oddHeader>
    <oddFooter>&amp;C_x000D_&amp;1#&amp;"Calibri"&amp;10&amp;K000000 Protected External-Protégé Externe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62"/>
  <sheetViews>
    <sheetView zoomScale="130" zoomScaleNormal="130" workbookViewId="0">
      <pane xSplit="3" ySplit="5" topLeftCell="D6" activePane="bottomRight" state="frozen"/>
      <selection pane="topRight"/>
      <selection pane="bottomLeft"/>
      <selection pane="bottomRight"/>
    </sheetView>
  </sheetViews>
  <sheetFormatPr defaultColWidth="11.53515625" defaultRowHeight="11.5"/>
  <cols>
    <col min="1" max="1" width="8.765625" style="602" customWidth="1"/>
    <col min="2" max="2" width="9.23046875" style="602" customWidth="1"/>
    <col min="3" max="3" width="8.765625" style="602" customWidth="1"/>
    <col min="4" max="8" width="9.765625" style="602" customWidth="1"/>
    <col min="9" max="16384" width="11.53515625" style="602"/>
  </cols>
  <sheetData>
    <row r="1" spans="1:9" s="609" customFormat="1" ht="16.149999999999999" customHeight="1">
      <c r="A1" s="350" t="s">
        <v>122</v>
      </c>
      <c r="B1" s="351"/>
      <c r="C1" s="351"/>
      <c r="D1" s="351"/>
      <c r="E1" s="351"/>
      <c r="F1" s="351"/>
      <c r="G1" s="351"/>
      <c r="H1" s="351"/>
      <c r="I1" s="352"/>
    </row>
    <row r="2" spans="1:9" s="609" customFormat="1" ht="16.149999999999999" customHeight="1">
      <c r="A2" s="353" t="s">
        <v>121</v>
      </c>
      <c r="B2" s="354"/>
      <c r="C2" s="354"/>
      <c r="D2" s="354"/>
      <c r="E2" s="354"/>
      <c r="F2" s="354"/>
      <c r="G2" s="354"/>
      <c r="H2" s="354"/>
      <c r="I2" s="355"/>
    </row>
    <row r="3" spans="1:9" s="609" customFormat="1" ht="16.149999999999999" customHeight="1" thickBot="1">
      <c r="A3" s="359"/>
      <c r="B3" s="395"/>
      <c r="C3" s="395"/>
      <c r="D3" s="395"/>
      <c r="E3" s="395"/>
      <c r="F3" s="395"/>
      <c r="G3" s="395"/>
      <c r="H3" s="395"/>
      <c r="I3" s="396"/>
    </row>
    <row r="4" spans="1:9">
      <c r="A4" s="69"/>
      <c r="B4" s="76"/>
      <c r="C4" s="100"/>
      <c r="D4" s="102"/>
      <c r="E4" s="102"/>
      <c r="F4" s="102"/>
      <c r="G4" s="102"/>
      <c r="H4" s="102"/>
      <c r="I4" s="535"/>
    </row>
    <row r="5" spans="1:9">
      <c r="A5" s="118" t="s">
        <v>82</v>
      </c>
      <c r="B5" s="114"/>
      <c r="C5" s="119"/>
      <c r="D5" s="120" t="s">
        <v>32</v>
      </c>
      <c r="E5" s="120" t="s">
        <v>21</v>
      </c>
      <c r="F5" s="120" t="s">
        <v>24</v>
      </c>
      <c r="G5" s="120" t="s">
        <v>59</v>
      </c>
      <c r="H5" s="120" t="s">
        <v>5</v>
      </c>
      <c r="I5" s="550" t="s">
        <v>169</v>
      </c>
    </row>
    <row r="6" spans="1:9" ht="13.5">
      <c r="A6" s="542" t="s">
        <v>251</v>
      </c>
      <c r="B6" s="116"/>
      <c r="C6" s="97"/>
      <c r="D6" s="304">
        <v>5151</v>
      </c>
      <c r="E6" s="304">
        <v>1223</v>
      </c>
      <c r="F6" s="304">
        <v>2656</v>
      </c>
      <c r="G6" s="304">
        <v>715</v>
      </c>
      <c r="H6" s="304">
        <v>24369</v>
      </c>
      <c r="I6" s="255">
        <v>354</v>
      </c>
    </row>
    <row r="7" spans="1:9" ht="13.5">
      <c r="A7" s="542" t="s">
        <v>262</v>
      </c>
      <c r="B7" s="116"/>
      <c r="C7" s="97"/>
      <c r="D7" s="304">
        <v>6061</v>
      </c>
      <c r="E7" s="304">
        <v>1687</v>
      </c>
      <c r="F7" s="304">
        <v>3812</v>
      </c>
      <c r="G7" s="304">
        <v>620</v>
      </c>
      <c r="H7" s="304">
        <v>27684</v>
      </c>
      <c r="I7" s="255">
        <v>405</v>
      </c>
    </row>
    <row r="8" spans="1:9">
      <c r="A8" s="524">
        <f>Titles!A21</f>
        <v>2024</v>
      </c>
      <c r="B8" s="133" t="s">
        <v>70</v>
      </c>
      <c r="C8" s="133"/>
      <c r="D8" s="152">
        <v>3471.9999999999995</v>
      </c>
      <c r="E8" s="152">
        <v>1443</v>
      </c>
      <c r="F8" s="152">
        <v>1600</v>
      </c>
      <c r="G8" s="152">
        <v>1308</v>
      </c>
      <c r="H8" s="152">
        <v>24686.999999999996</v>
      </c>
      <c r="I8" s="171">
        <v>137</v>
      </c>
    </row>
    <row r="9" spans="1:9">
      <c r="A9" s="98"/>
      <c r="B9" s="134" t="s">
        <v>71</v>
      </c>
      <c r="C9" s="134"/>
      <c r="D9" s="152">
        <v>3913</v>
      </c>
      <c r="E9" s="152">
        <v>919.99999999999989</v>
      </c>
      <c r="F9" s="152">
        <v>1837.0000000000002</v>
      </c>
      <c r="G9" s="152">
        <v>360.00000000000006</v>
      </c>
      <c r="H9" s="152">
        <v>21443</v>
      </c>
      <c r="I9" s="171">
        <v>2088</v>
      </c>
    </row>
    <row r="10" spans="1:9">
      <c r="A10" s="125"/>
      <c r="B10" s="146" t="s">
        <v>72</v>
      </c>
      <c r="C10" s="146"/>
      <c r="D10" s="152">
        <v>4311.9999999999991</v>
      </c>
      <c r="E10" s="152">
        <v>1135</v>
      </c>
      <c r="F10" s="152">
        <v>1784</v>
      </c>
      <c r="G10" s="152">
        <v>216</v>
      </c>
      <c r="H10" s="152">
        <v>21917</v>
      </c>
      <c r="I10" s="171">
        <v>137</v>
      </c>
    </row>
    <row r="11" spans="1:9">
      <c r="A11" s="126"/>
      <c r="B11" s="134" t="s">
        <v>73</v>
      </c>
      <c r="C11" s="134"/>
      <c r="D11" s="152">
        <v>7060</v>
      </c>
      <c r="E11" s="152">
        <v>2725</v>
      </c>
      <c r="F11" s="152">
        <v>1162.9999999999998</v>
      </c>
      <c r="G11" s="152">
        <v>793.99999999999989</v>
      </c>
      <c r="H11" s="152">
        <v>22189</v>
      </c>
      <c r="I11" s="171">
        <v>848</v>
      </c>
    </row>
    <row r="12" spans="1:9">
      <c r="A12" s="98"/>
      <c r="B12" s="134" t="s">
        <v>74</v>
      </c>
      <c r="C12" s="134"/>
      <c r="D12" s="152">
        <v>2141</v>
      </c>
      <c r="E12" s="152">
        <v>453</v>
      </c>
      <c r="F12" s="152">
        <v>1107</v>
      </c>
      <c r="G12" s="152">
        <v>693</v>
      </c>
      <c r="H12" s="152">
        <v>23396</v>
      </c>
      <c r="I12" s="171">
        <v>144.00000000000003</v>
      </c>
    </row>
    <row r="13" spans="1:9">
      <c r="A13" s="125"/>
      <c r="B13" s="146" t="s">
        <v>75</v>
      </c>
      <c r="C13" s="146"/>
      <c r="D13" s="152">
        <v>7871</v>
      </c>
      <c r="E13" s="152">
        <v>1420</v>
      </c>
      <c r="F13" s="152">
        <v>2707</v>
      </c>
      <c r="G13" s="152">
        <v>248</v>
      </c>
      <c r="H13" s="152">
        <v>22686.999999999996</v>
      </c>
      <c r="I13" s="171">
        <v>128</v>
      </c>
    </row>
    <row r="14" spans="1:9">
      <c r="A14" s="125"/>
      <c r="B14" s="134" t="s">
        <v>76</v>
      </c>
      <c r="C14" s="134"/>
      <c r="D14" s="152">
        <v>6391</v>
      </c>
      <c r="E14" s="152">
        <v>1714</v>
      </c>
      <c r="F14" s="152">
        <v>5350</v>
      </c>
      <c r="G14" s="152">
        <v>48</v>
      </c>
      <c r="H14" s="152">
        <v>29125.999999999996</v>
      </c>
      <c r="I14" s="171">
        <v>197</v>
      </c>
    </row>
    <row r="15" spans="1:9">
      <c r="A15" s="98"/>
      <c r="B15" s="134" t="s">
        <v>77</v>
      </c>
      <c r="C15" s="134"/>
      <c r="D15" s="152">
        <v>5563.0000000000009</v>
      </c>
      <c r="E15" s="152">
        <v>542</v>
      </c>
      <c r="F15" s="152">
        <v>2442</v>
      </c>
      <c r="G15" s="152">
        <v>3341</v>
      </c>
      <c r="H15" s="152">
        <v>20220</v>
      </c>
      <c r="I15" s="171">
        <v>44</v>
      </c>
    </row>
    <row r="16" spans="1:9">
      <c r="A16" s="98"/>
      <c r="B16" s="146" t="s">
        <v>78</v>
      </c>
      <c r="C16" s="146"/>
      <c r="D16" s="152">
        <v>3288.0000000000005</v>
      </c>
      <c r="E16" s="152">
        <v>740</v>
      </c>
      <c r="F16" s="152">
        <v>4804</v>
      </c>
      <c r="G16" s="152">
        <v>206</v>
      </c>
      <c r="H16" s="152">
        <v>24113</v>
      </c>
      <c r="I16" s="171">
        <v>137</v>
      </c>
    </row>
    <row r="17" spans="1:9">
      <c r="A17" s="98"/>
      <c r="B17" s="146" t="s">
        <v>79</v>
      </c>
      <c r="C17" s="146"/>
      <c r="D17" s="152">
        <v>7700</v>
      </c>
      <c r="E17" s="152">
        <v>1664.0000000000002</v>
      </c>
      <c r="F17" s="152">
        <v>2655</v>
      </c>
      <c r="G17" s="152">
        <v>281</v>
      </c>
      <c r="H17" s="152">
        <v>31515</v>
      </c>
      <c r="I17" s="171">
        <v>169.99999999999997</v>
      </c>
    </row>
    <row r="18" spans="1:9">
      <c r="A18" s="98"/>
      <c r="B18" s="146" t="s">
        <v>80</v>
      </c>
      <c r="C18" s="146"/>
      <c r="D18" s="152">
        <v>6585</v>
      </c>
      <c r="E18" s="152">
        <v>490.99999999999994</v>
      </c>
      <c r="F18" s="152">
        <v>4302</v>
      </c>
      <c r="G18" s="152">
        <v>836</v>
      </c>
      <c r="H18" s="152">
        <v>29724</v>
      </c>
      <c r="I18" s="171">
        <v>131</v>
      </c>
    </row>
    <row r="19" spans="1:9">
      <c r="A19" s="118"/>
      <c r="B19" s="147" t="s">
        <v>81</v>
      </c>
      <c r="C19" s="147"/>
      <c r="D19" s="114">
        <v>3518.0000000000005</v>
      </c>
      <c r="E19" s="589">
        <v>1240.9999999999998</v>
      </c>
      <c r="F19" s="590">
        <v>2061</v>
      </c>
      <c r="G19" s="591">
        <v>285</v>
      </c>
      <c r="H19" s="501">
        <v>21363</v>
      </c>
      <c r="I19" s="502">
        <v>158.00000000000003</v>
      </c>
    </row>
    <row r="20" spans="1:9">
      <c r="A20" s="528">
        <f>Titles!A22</f>
        <v>2025</v>
      </c>
      <c r="B20" s="133" t="s">
        <v>70</v>
      </c>
      <c r="C20" s="133"/>
      <c r="D20" s="152">
        <v>4646.0000000000009</v>
      </c>
      <c r="E20" s="152">
        <v>1339</v>
      </c>
      <c r="F20" s="152">
        <v>1494</v>
      </c>
      <c r="G20" s="152">
        <v>1563</v>
      </c>
      <c r="H20" s="152">
        <v>20996</v>
      </c>
      <c r="I20" s="171">
        <v>311</v>
      </c>
    </row>
    <row r="21" spans="1:9">
      <c r="A21" s="98"/>
      <c r="B21" s="134" t="s">
        <v>71</v>
      </c>
      <c r="C21" s="134"/>
      <c r="D21" s="152">
        <v>2981.9999999999995</v>
      </c>
      <c r="E21" s="152">
        <v>4180.0000000000009</v>
      </c>
      <c r="F21" s="152">
        <v>1805.0000000000002</v>
      </c>
      <c r="G21" s="152">
        <v>298</v>
      </c>
      <c r="H21" s="152">
        <v>30355</v>
      </c>
      <c r="I21" s="171">
        <v>119</v>
      </c>
    </row>
    <row r="22" spans="1:9">
      <c r="A22" s="125"/>
      <c r="B22" s="146" t="s">
        <v>72</v>
      </c>
      <c r="C22" s="146"/>
      <c r="D22" s="152">
        <v>7369.9999999999991</v>
      </c>
      <c r="E22" s="152">
        <v>916.00000000000011</v>
      </c>
      <c r="F22" s="152">
        <v>6443</v>
      </c>
      <c r="G22" s="152">
        <v>608</v>
      </c>
      <c r="H22" s="152">
        <v>28243.000000000004</v>
      </c>
      <c r="I22" s="171">
        <v>135</v>
      </c>
    </row>
    <row r="23" spans="1:9">
      <c r="A23" s="126"/>
      <c r="B23" s="134" t="s">
        <v>73</v>
      </c>
      <c r="C23" s="134"/>
      <c r="D23" s="152">
        <v>4922</v>
      </c>
      <c r="E23" s="152">
        <v>3428</v>
      </c>
      <c r="F23" s="152">
        <v>3813</v>
      </c>
      <c r="G23" s="152">
        <v>513</v>
      </c>
      <c r="H23" s="152">
        <v>36578</v>
      </c>
      <c r="I23" s="171">
        <v>147</v>
      </c>
    </row>
    <row r="24" spans="1:9">
      <c r="A24" s="98"/>
      <c r="B24" s="134" t="s">
        <v>74</v>
      </c>
      <c r="C24" s="134"/>
      <c r="D24" s="152">
        <v>7968.9999999999991</v>
      </c>
      <c r="E24" s="152">
        <v>719</v>
      </c>
      <c r="F24" s="152">
        <v>4442</v>
      </c>
      <c r="G24" s="152">
        <v>955</v>
      </c>
      <c r="H24" s="152">
        <v>35813</v>
      </c>
      <c r="I24" s="171">
        <v>2241</v>
      </c>
    </row>
    <row r="25" spans="1:9">
      <c r="A25" s="125"/>
      <c r="B25" s="146" t="s">
        <v>75</v>
      </c>
      <c r="C25" s="146"/>
      <c r="D25" s="152">
        <v>4126</v>
      </c>
      <c r="E25" s="152">
        <v>924</v>
      </c>
      <c r="F25" s="152">
        <v>3303</v>
      </c>
      <c r="G25" s="152">
        <v>567</v>
      </c>
      <c r="H25" s="152">
        <v>26863</v>
      </c>
      <c r="I25" s="171">
        <v>487</v>
      </c>
    </row>
    <row r="26" spans="1:9">
      <c r="A26" s="125"/>
      <c r="B26" s="134" t="s">
        <v>76</v>
      </c>
      <c r="C26" s="134"/>
      <c r="D26" s="152">
        <v>4538</v>
      </c>
      <c r="E26" s="152">
        <v>798</v>
      </c>
      <c r="F26" s="152">
        <v>3881.9999999999995</v>
      </c>
      <c r="G26" s="152">
        <v>457.99999999999994</v>
      </c>
      <c r="H26" s="152">
        <v>22163</v>
      </c>
      <c r="I26" s="171">
        <v>187</v>
      </c>
    </row>
    <row r="27" spans="1:9">
      <c r="A27" s="98"/>
      <c r="B27" s="134" t="s">
        <v>77</v>
      </c>
      <c r="C27" s="134"/>
      <c r="D27" s="152">
        <v>7824</v>
      </c>
      <c r="E27" s="152">
        <v>941</v>
      </c>
      <c r="F27" s="152">
        <v>3521</v>
      </c>
      <c r="G27" s="152">
        <v>261</v>
      </c>
      <c r="H27" s="152">
        <v>24540.999999999996</v>
      </c>
      <c r="I27" s="171">
        <v>288.00000000000006</v>
      </c>
    </row>
    <row r="28" spans="1:9">
      <c r="A28" s="98"/>
      <c r="B28" s="146" t="s">
        <v>78</v>
      </c>
      <c r="C28" s="146"/>
      <c r="D28" s="152">
        <v>9698</v>
      </c>
      <c r="E28" s="152">
        <v>3556</v>
      </c>
      <c r="F28" s="152">
        <v>4778.0000000000009</v>
      </c>
      <c r="G28" s="152">
        <v>462</v>
      </c>
      <c r="H28" s="152">
        <v>26180</v>
      </c>
      <c r="I28" s="171">
        <v>173</v>
      </c>
    </row>
    <row r="29" spans="1:9">
      <c r="A29" s="98"/>
      <c r="B29" s="146" t="s">
        <v>79</v>
      </c>
      <c r="C29" s="146"/>
      <c r="D29" s="152">
        <v>4541</v>
      </c>
      <c r="E29" s="152">
        <v>1860</v>
      </c>
      <c r="F29" s="152">
        <v>5516.9999999999991</v>
      </c>
      <c r="G29" s="152">
        <v>325</v>
      </c>
      <c r="H29" s="152">
        <v>36077</v>
      </c>
      <c r="I29" s="171">
        <v>225</v>
      </c>
    </row>
    <row r="30" spans="1:9">
      <c r="A30" s="98"/>
      <c r="B30" s="146" t="s">
        <v>80</v>
      </c>
      <c r="C30" s="146"/>
      <c r="D30" s="152">
        <v>11541.999999999998</v>
      </c>
      <c r="E30" s="152">
        <v>933.99999999999989</v>
      </c>
      <c r="F30" s="152">
        <v>1852.0000000000002</v>
      </c>
      <c r="G30" s="152">
        <v>284.00000000000006</v>
      </c>
      <c r="H30" s="152">
        <v>29230.000000000004</v>
      </c>
      <c r="I30" s="171">
        <v>175</v>
      </c>
    </row>
    <row r="31" spans="1:9">
      <c r="A31" s="118"/>
      <c r="B31" s="147" t="s">
        <v>81</v>
      </c>
      <c r="C31" s="500"/>
      <c r="D31" s="590">
        <v>2592</v>
      </c>
      <c r="E31" s="592">
        <v>640</v>
      </c>
      <c r="F31" s="590">
        <v>4682</v>
      </c>
      <c r="G31" s="114">
        <v>1110</v>
      </c>
      <c r="H31" s="114">
        <v>15405</v>
      </c>
      <c r="I31" s="502">
        <v>357.00000000000006</v>
      </c>
    </row>
    <row r="32" spans="1:9">
      <c r="A32" s="528">
        <f>Titles!A23</f>
        <v>2026</v>
      </c>
      <c r="B32" s="133" t="s">
        <v>70</v>
      </c>
      <c r="C32" s="133"/>
      <c r="D32" s="152">
        <v>3021</v>
      </c>
      <c r="E32" s="152">
        <v>907</v>
      </c>
      <c r="F32" s="152">
        <v>2252</v>
      </c>
      <c r="G32" s="152">
        <v>279.99999999999994</v>
      </c>
      <c r="H32" s="152">
        <v>25663</v>
      </c>
      <c r="I32" s="171">
        <v>86</v>
      </c>
    </row>
    <row r="33" spans="1:11">
      <c r="A33" s="98"/>
      <c r="B33" s="134" t="s">
        <v>71</v>
      </c>
      <c r="C33" s="134"/>
      <c r="D33" s="152">
        <v>7494.9999999999991</v>
      </c>
      <c r="E33" s="152">
        <v>1315.9999999999998</v>
      </c>
      <c r="F33" s="152">
        <v>3871</v>
      </c>
      <c r="G33" s="152">
        <v>711</v>
      </c>
      <c r="H33" s="152">
        <v>17090</v>
      </c>
      <c r="I33" s="171">
        <v>252</v>
      </c>
    </row>
    <row r="34" spans="1:11">
      <c r="A34" s="125"/>
      <c r="B34" s="146" t="s">
        <v>72</v>
      </c>
      <c r="C34" s="146"/>
      <c r="D34" s="152">
        <v>7129.9999999999991</v>
      </c>
      <c r="E34" s="152">
        <v>379</v>
      </c>
      <c r="F34" s="152">
        <v>2295</v>
      </c>
      <c r="G34" s="152">
        <v>2203.0000000000005</v>
      </c>
      <c r="H34" s="152">
        <v>20562</v>
      </c>
      <c r="I34" s="171">
        <v>1672</v>
      </c>
    </row>
    <row r="35" spans="1:11">
      <c r="A35" s="126"/>
      <c r="B35" s="134" t="s">
        <v>73</v>
      </c>
      <c r="C35" s="134"/>
      <c r="D35" s="152">
        <v>8976</v>
      </c>
      <c r="E35" s="152">
        <v>4890</v>
      </c>
      <c r="F35" s="152">
        <v>1996</v>
      </c>
      <c r="G35" s="152">
        <v>293.00000000000006</v>
      </c>
      <c r="H35" s="152">
        <v>14772</v>
      </c>
      <c r="I35" s="171">
        <v>98</v>
      </c>
    </row>
    <row r="36" spans="1:11">
      <c r="A36" s="98"/>
      <c r="B36" s="134" t="s">
        <v>74</v>
      </c>
      <c r="C36" s="134"/>
      <c r="D36" s="152">
        <v>7862</v>
      </c>
      <c r="E36" s="152">
        <v>1087</v>
      </c>
      <c r="F36" s="152">
        <v>6813</v>
      </c>
      <c r="G36" s="152">
        <v>246</v>
      </c>
      <c r="H36" s="152">
        <v>31974</v>
      </c>
      <c r="I36" s="171">
        <v>373</v>
      </c>
    </row>
    <row r="37" spans="1:11">
      <c r="A37" s="125"/>
      <c r="B37" s="146" t="s">
        <v>75</v>
      </c>
      <c r="C37" s="146"/>
      <c r="D37" s="152">
        <v>10006</v>
      </c>
      <c r="E37" s="152">
        <v>3147</v>
      </c>
      <c r="F37" s="152">
        <v>5692</v>
      </c>
      <c r="G37" s="152">
        <v>1245.9999999999998</v>
      </c>
      <c r="H37" s="152">
        <v>28065</v>
      </c>
      <c r="I37" s="171">
        <v>554</v>
      </c>
    </row>
    <row r="38" spans="1:11">
      <c r="A38" s="125"/>
      <c r="B38" s="134" t="s">
        <v>76</v>
      </c>
      <c r="C38" s="134"/>
      <c r="D38" s="152">
        <v>6456.9999999999991</v>
      </c>
      <c r="E38" s="152">
        <v>915.99999999999989</v>
      </c>
      <c r="F38" s="152">
        <v>4806</v>
      </c>
      <c r="G38" s="152">
        <v>1503</v>
      </c>
      <c r="H38" s="152">
        <v>17682.000000000004</v>
      </c>
      <c r="I38" s="171">
        <v>239.00000000000003</v>
      </c>
    </row>
    <row r="39" spans="1:11">
      <c r="A39" s="98"/>
      <c r="B39" s="134" t="s">
        <v>77</v>
      </c>
      <c r="C39" s="134"/>
      <c r="D39" s="152">
        <v>3849.9999999999995</v>
      </c>
      <c r="E39" s="152">
        <v>3586</v>
      </c>
      <c r="F39" s="152">
        <v>3902.9999999999995</v>
      </c>
      <c r="G39" s="152">
        <v>804</v>
      </c>
      <c r="H39" s="152">
        <v>26898.000000000004</v>
      </c>
      <c r="I39" s="171">
        <v>213.00000000000003</v>
      </c>
    </row>
    <row r="40" spans="1:11">
      <c r="A40" s="98"/>
      <c r="B40" s="146" t="s">
        <v>78</v>
      </c>
      <c r="C40" s="146"/>
      <c r="D40" s="152">
        <v>9541</v>
      </c>
      <c r="E40" s="152">
        <v>714.99999999999989</v>
      </c>
      <c r="F40" s="152">
        <v>3715.9999999999995</v>
      </c>
      <c r="G40" s="152">
        <v>248</v>
      </c>
      <c r="H40" s="152">
        <v>29898</v>
      </c>
      <c r="I40" s="171">
        <v>232.99999999999997</v>
      </c>
    </row>
    <row r="41" spans="1:11">
      <c r="A41" s="98"/>
      <c r="B41" s="146" t="s">
        <v>79</v>
      </c>
      <c r="C41" s="146"/>
      <c r="D41" s="152" t="s">
        <v>39</v>
      </c>
      <c r="E41" s="152" t="s">
        <v>39</v>
      </c>
      <c r="F41" s="152" t="s">
        <v>39</v>
      </c>
      <c r="G41" s="152" t="s">
        <v>39</v>
      </c>
      <c r="H41" s="152" t="s">
        <v>39</v>
      </c>
      <c r="I41" s="171" t="s">
        <v>39</v>
      </c>
    </row>
    <row r="42" spans="1:11">
      <c r="A42" s="98"/>
      <c r="B42" s="146" t="s">
        <v>80</v>
      </c>
      <c r="C42" s="146"/>
      <c r="D42" s="311" t="s">
        <v>39</v>
      </c>
      <c r="E42" s="311" t="s">
        <v>39</v>
      </c>
      <c r="F42" s="311" t="s">
        <v>39</v>
      </c>
      <c r="G42" s="311" t="s">
        <v>39</v>
      </c>
      <c r="H42" s="311" t="s">
        <v>39</v>
      </c>
      <c r="I42" s="312" t="s">
        <v>39</v>
      </c>
    </row>
    <row r="43" spans="1:11" ht="12" thickBot="1">
      <c r="A43" s="75"/>
      <c r="B43" s="148" t="s">
        <v>81</v>
      </c>
      <c r="C43" s="148"/>
      <c r="D43" s="256" t="s">
        <v>39</v>
      </c>
      <c r="E43" s="256" t="s">
        <v>39</v>
      </c>
      <c r="F43" s="256" t="s">
        <v>39</v>
      </c>
      <c r="G43" s="256" t="s">
        <v>39</v>
      </c>
      <c r="H43" s="256" t="s">
        <v>39</v>
      </c>
      <c r="I43" s="257" t="s">
        <v>39</v>
      </c>
    </row>
    <row r="44" spans="1:11" s="601" customFormat="1" ht="12" customHeight="1">
      <c r="A44" s="605" t="str">
        <f>Titles!$A$12</f>
        <v>Données de 2024, 2025 et 2026 fondées sur les définitions du recensement de 2021.</v>
      </c>
      <c r="B44" s="610"/>
      <c r="C44" s="611"/>
      <c r="D44" s="612"/>
      <c r="E44" s="613"/>
      <c r="F44" s="612"/>
      <c r="G44" s="612"/>
      <c r="H44" s="614"/>
      <c r="I44" s="602"/>
      <c r="J44" s="610"/>
      <c r="K44" s="603"/>
    </row>
    <row r="45" spans="1:11">
      <c r="A45" s="606" t="s">
        <v>184</v>
      </c>
      <c r="B45" s="607"/>
      <c r="C45" s="607"/>
      <c r="D45" s="607"/>
      <c r="E45" s="615"/>
      <c r="F45" s="607"/>
      <c r="G45" s="607"/>
      <c r="H45" s="607"/>
      <c r="I45" s="604"/>
    </row>
    <row r="46" spans="1:11" s="604" customFormat="1" ht="10.9" customHeight="1">
      <c r="A46" s="608" t="str">
        <f>Titles!$A$10</f>
        <v>Source : Enquête sur les mises en chantier et les achèvements et Enquête sur les logements écoulés de la SCHL</v>
      </c>
      <c r="B46" s="607"/>
      <c r="C46" s="607"/>
      <c r="D46" s="607"/>
      <c r="E46" s="616"/>
      <c r="F46" s="607"/>
      <c r="G46" s="607"/>
      <c r="H46" s="607"/>
    </row>
    <row r="47" spans="1:11" s="604" customFormat="1" ht="10.9" customHeight="1"/>
    <row r="48" spans="1:11" ht="12" customHeight="1">
      <c r="A48" s="624"/>
      <c r="B48" s="617"/>
      <c r="C48" s="617"/>
      <c r="D48" s="618"/>
      <c r="E48" s="618"/>
      <c r="F48" s="618"/>
      <c r="G48" s="619"/>
      <c r="H48" s="617"/>
      <c r="I48" s="620"/>
    </row>
    <row r="49" spans="1:9" ht="9.75" customHeight="1">
      <c r="I49" s="620"/>
    </row>
    <row r="61" spans="1:9">
      <c r="A61" s="605"/>
      <c r="B61" s="621"/>
      <c r="C61" s="611"/>
      <c r="D61" s="614"/>
      <c r="E61" s="614"/>
      <c r="F61" s="613"/>
    </row>
    <row r="62" spans="1:9" ht="15.5">
      <c r="A62" s="605"/>
      <c r="B62" s="622"/>
      <c r="C62" s="622"/>
      <c r="D62" s="622"/>
      <c r="E62" s="622"/>
      <c r="F62" s="613"/>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BE181-2B0F-4710-BB39-964908C7A133}">
  <dimension ref="A1:K62"/>
  <sheetViews>
    <sheetView zoomScale="115" zoomScaleNormal="115" workbookViewId="0">
      <pane xSplit="3" ySplit="5" topLeftCell="D6" activePane="bottomRight" state="frozen"/>
      <selection pane="topRight"/>
      <selection pane="bottomLeft"/>
      <selection pane="bottomRight"/>
    </sheetView>
  </sheetViews>
  <sheetFormatPr defaultColWidth="11.53515625" defaultRowHeight="11.5"/>
  <cols>
    <col min="1" max="1" width="8.765625" style="765" customWidth="1"/>
    <col min="2" max="2" width="9.23046875" style="728" customWidth="1"/>
    <col min="3" max="4" width="8.765625" style="728" customWidth="1"/>
    <col min="5" max="8" width="11" style="728" customWidth="1"/>
    <col min="9" max="16384" width="11.53515625" style="728"/>
  </cols>
  <sheetData>
    <row r="1" spans="1:11" s="724" customFormat="1" ht="16.149999999999999" customHeight="1">
      <c r="A1" s="350" t="s">
        <v>259</v>
      </c>
      <c r="B1" s="354"/>
      <c r="C1" s="721"/>
      <c r="D1" s="721"/>
      <c r="E1" s="721"/>
      <c r="F1" s="721"/>
      <c r="G1" s="721"/>
      <c r="H1" s="721"/>
      <c r="I1" s="721"/>
      <c r="J1" s="721"/>
      <c r="K1" s="720"/>
    </row>
    <row r="2" spans="1:11" s="724" customFormat="1" ht="16.149999999999999" customHeight="1">
      <c r="A2" s="353" t="s">
        <v>121</v>
      </c>
      <c r="B2" s="354"/>
      <c r="C2" s="717"/>
      <c r="D2" s="717"/>
      <c r="E2" s="717"/>
      <c r="F2" s="717"/>
      <c r="G2" s="717"/>
      <c r="H2" s="717"/>
      <c r="I2" s="717"/>
      <c r="J2" s="717"/>
      <c r="K2" s="716"/>
    </row>
    <row r="3" spans="1:11" s="724" customFormat="1" ht="16.149999999999999" customHeight="1" thickBot="1">
      <c r="A3" s="359"/>
      <c r="B3" s="395"/>
      <c r="C3" s="711"/>
      <c r="D3" s="711"/>
      <c r="E3" s="711"/>
      <c r="F3" s="711"/>
      <c r="G3" s="711"/>
      <c r="H3" s="711"/>
      <c r="I3" s="711"/>
      <c r="J3" s="711"/>
      <c r="K3" s="710"/>
    </row>
    <row r="4" spans="1:11" ht="23.25" customHeight="1">
      <c r="A4" s="71" t="s">
        <v>82</v>
      </c>
      <c r="B4" s="76"/>
      <c r="C4" s="706"/>
      <c r="D4" s="725" t="s">
        <v>6</v>
      </c>
      <c r="E4" s="725" t="s">
        <v>10</v>
      </c>
      <c r="F4" s="726" t="s">
        <v>53</v>
      </c>
      <c r="G4" s="725" t="s">
        <v>29</v>
      </c>
      <c r="H4" s="725" t="s">
        <v>30</v>
      </c>
      <c r="I4" s="768" t="s">
        <v>164</v>
      </c>
      <c r="J4" s="768" t="s">
        <v>167</v>
      </c>
      <c r="K4" s="769" t="s">
        <v>168</v>
      </c>
    </row>
    <row r="5" spans="1:11">
      <c r="A5" s="118"/>
      <c r="B5" s="114"/>
      <c r="C5" s="729"/>
      <c r="D5" s="732"/>
      <c r="E5" s="732"/>
      <c r="F5" s="730"/>
      <c r="G5" s="732"/>
      <c r="H5" s="732"/>
      <c r="I5" s="771"/>
      <c r="J5" s="771"/>
      <c r="K5" s="772"/>
    </row>
    <row r="6" spans="1:11" ht="13.5">
      <c r="A6" s="542" t="s">
        <v>251</v>
      </c>
      <c r="B6" s="116"/>
      <c r="C6" s="732"/>
      <c r="D6" s="304">
        <v>18384</v>
      </c>
      <c r="E6" s="304">
        <v>3790</v>
      </c>
      <c r="F6" s="304">
        <v>1183</v>
      </c>
      <c r="G6" s="304">
        <v>28112</v>
      </c>
      <c r="H6" s="304">
        <v>4185</v>
      </c>
      <c r="I6" s="304">
        <v>650</v>
      </c>
      <c r="J6" s="304">
        <v>630</v>
      </c>
      <c r="K6" s="304">
        <v>1029</v>
      </c>
    </row>
    <row r="7" spans="1:11" ht="13.5">
      <c r="A7" s="542" t="s">
        <v>262</v>
      </c>
      <c r="B7" s="116"/>
      <c r="C7" s="732"/>
      <c r="D7" s="304">
        <v>21337</v>
      </c>
      <c r="E7" s="304">
        <v>2600</v>
      </c>
      <c r="F7" s="304">
        <v>2125</v>
      </c>
      <c r="G7" s="304">
        <v>27185</v>
      </c>
      <c r="H7" s="304">
        <v>4859</v>
      </c>
      <c r="I7" s="304">
        <v>598</v>
      </c>
      <c r="J7" s="304">
        <v>441</v>
      </c>
      <c r="K7" s="304">
        <v>448</v>
      </c>
    </row>
    <row r="8" spans="1:11">
      <c r="A8" s="524">
        <f>Titles!A21</f>
        <v>2024</v>
      </c>
      <c r="B8" s="133" t="s">
        <v>70</v>
      </c>
      <c r="C8" s="733"/>
      <c r="D8" s="696">
        <v>11206</v>
      </c>
      <c r="E8" s="696">
        <v>1515.0000000000002</v>
      </c>
      <c r="F8" s="696">
        <v>1277.0000000000002</v>
      </c>
      <c r="G8" s="696">
        <v>18299</v>
      </c>
      <c r="H8" s="696">
        <v>2248</v>
      </c>
      <c r="I8" s="696">
        <v>111</v>
      </c>
      <c r="J8" s="696">
        <v>41.999999999999993</v>
      </c>
      <c r="K8" s="734">
        <v>2570.9999999999995</v>
      </c>
    </row>
    <row r="9" spans="1:11">
      <c r="A9" s="98"/>
      <c r="B9" s="134" t="s">
        <v>71</v>
      </c>
      <c r="C9" s="735"/>
      <c r="D9" s="696">
        <v>20381.999999999996</v>
      </c>
      <c r="E9" s="696">
        <v>4419.0000000000009</v>
      </c>
      <c r="F9" s="696">
        <v>826.00000000000011</v>
      </c>
      <c r="G9" s="696">
        <v>32941</v>
      </c>
      <c r="H9" s="696">
        <v>3391</v>
      </c>
      <c r="I9" s="696">
        <v>309</v>
      </c>
      <c r="J9" s="696">
        <v>267</v>
      </c>
      <c r="K9" s="734">
        <v>216.00000000000003</v>
      </c>
    </row>
    <row r="10" spans="1:11">
      <c r="A10" s="125"/>
      <c r="B10" s="146" t="s">
        <v>72</v>
      </c>
      <c r="C10" s="736"/>
      <c r="D10" s="696">
        <v>14597</v>
      </c>
      <c r="E10" s="696">
        <v>4780</v>
      </c>
      <c r="F10" s="696">
        <v>1847.9999999999998</v>
      </c>
      <c r="G10" s="696">
        <v>41759</v>
      </c>
      <c r="H10" s="696">
        <v>5475</v>
      </c>
      <c r="I10" s="696">
        <v>1557</v>
      </c>
      <c r="J10" s="696">
        <v>198.99999999999997</v>
      </c>
      <c r="K10" s="734">
        <v>30</v>
      </c>
    </row>
    <row r="11" spans="1:11">
      <c r="A11" s="126"/>
      <c r="B11" s="134" t="s">
        <v>73</v>
      </c>
      <c r="C11" s="735"/>
      <c r="D11" s="696">
        <v>19409</v>
      </c>
      <c r="E11" s="696">
        <v>2365</v>
      </c>
      <c r="F11" s="696">
        <v>690</v>
      </c>
      <c r="G11" s="696">
        <v>34721</v>
      </c>
      <c r="H11" s="696">
        <v>6072</v>
      </c>
      <c r="I11" s="696">
        <v>204.00000000000003</v>
      </c>
      <c r="J11" s="696">
        <v>120</v>
      </c>
      <c r="K11" s="734">
        <v>4595</v>
      </c>
    </row>
    <row r="12" spans="1:11">
      <c r="A12" s="98"/>
      <c r="B12" s="134" t="s">
        <v>74</v>
      </c>
      <c r="C12" s="735"/>
      <c r="D12" s="696">
        <v>21216</v>
      </c>
      <c r="E12" s="696">
        <v>12596</v>
      </c>
      <c r="F12" s="696">
        <v>1647</v>
      </c>
      <c r="G12" s="696">
        <v>23525</v>
      </c>
      <c r="H12" s="696">
        <v>1802</v>
      </c>
      <c r="I12" s="696">
        <v>316</v>
      </c>
      <c r="J12" s="696">
        <v>1270</v>
      </c>
      <c r="K12" s="734">
        <v>312</v>
      </c>
    </row>
    <row r="13" spans="1:11">
      <c r="A13" s="125"/>
      <c r="B13" s="146" t="s">
        <v>75</v>
      </c>
      <c r="C13" s="736"/>
      <c r="D13" s="696">
        <v>16024</v>
      </c>
      <c r="E13" s="696">
        <v>7191</v>
      </c>
      <c r="F13" s="696">
        <v>484</v>
      </c>
      <c r="G13" s="696">
        <v>20599</v>
      </c>
      <c r="H13" s="696">
        <v>4037</v>
      </c>
      <c r="I13" s="696">
        <v>1404</v>
      </c>
      <c r="J13" s="696">
        <v>142.00000000000003</v>
      </c>
      <c r="K13" s="734">
        <v>923</v>
      </c>
    </row>
    <row r="14" spans="1:11">
      <c r="A14" s="125"/>
      <c r="B14" s="134" t="s">
        <v>76</v>
      </c>
      <c r="C14" s="735"/>
      <c r="D14" s="696">
        <v>18323</v>
      </c>
      <c r="E14" s="696">
        <v>5085</v>
      </c>
      <c r="F14" s="696">
        <v>596.00000000000011</v>
      </c>
      <c r="G14" s="696">
        <v>30037</v>
      </c>
      <c r="H14" s="696">
        <v>4201.0000000000009</v>
      </c>
      <c r="I14" s="696">
        <v>339</v>
      </c>
      <c r="J14" s="696">
        <v>290</v>
      </c>
      <c r="K14" s="734">
        <v>641</v>
      </c>
    </row>
    <row r="15" spans="1:11">
      <c r="A15" s="98"/>
      <c r="B15" s="134" t="s">
        <v>77</v>
      </c>
      <c r="C15" s="735"/>
      <c r="D15" s="696">
        <v>21046.999999999996</v>
      </c>
      <c r="E15" s="696">
        <v>669.99999999999989</v>
      </c>
      <c r="F15" s="696">
        <v>265</v>
      </c>
      <c r="G15" s="696">
        <v>20404</v>
      </c>
      <c r="H15" s="696">
        <v>5372</v>
      </c>
      <c r="I15" s="696">
        <v>246</v>
      </c>
      <c r="J15" s="696">
        <v>57.999999999999993</v>
      </c>
      <c r="K15" s="734">
        <v>150</v>
      </c>
    </row>
    <row r="16" spans="1:11">
      <c r="A16" s="98"/>
      <c r="B16" s="146" t="s">
        <v>78</v>
      </c>
      <c r="C16" s="736"/>
      <c r="D16" s="696">
        <v>16808.999999999996</v>
      </c>
      <c r="E16" s="696">
        <v>5553</v>
      </c>
      <c r="F16" s="696">
        <v>3171.0000000000005</v>
      </c>
      <c r="G16" s="696">
        <v>23426.000000000004</v>
      </c>
      <c r="H16" s="696">
        <v>4274</v>
      </c>
      <c r="I16" s="696">
        <v>184</v>
      </c>
      <c r="J16" s="696">
        <v>781</v>
      </c>
      <c r="K16" s="734">
        <v>164</v>
      </c>
    </row>
    <row r="17" spans="1:11">
      <c r="A17" s="98"/>
      <c r="B17" s="146" t="s">
        <v>79</v>
      </c>
      <c r="C17" s="736"/>
      <c r="D17" s="696">
        <v>16881.999999999996</v>
      </c>
      <c r="E17" s="696">
        <v>628</v>
      </c>
      <c r="F17" s="696">
        <v>768</v>
      </c>
      <c r="G17" s="696">
        <v>30411</v>
      </c>
      <c r="H17" s="696">
        <v>3471</v>
      </c>
      <c r="I17" s="696">
        <v>141</v>
      </c>
      <c r="J17" s="696">
        <v>832.00000000000011</v>
      </c>
      <c r="K17" s="734">
        <v>304</v>
      </c>
    </row>
    <row r="18" spans="1:11">
      <c r="A18" s="98"/>
      <c r="B18" s="146" t="s">
        <v>80</v>
      </c>
      <c r="C18" s="736"/>
      <c r="D18" s="696">
        <v>25573.999999999996</v>
      </c>
      <c r="E18" s="696">
        <v>590</v>
      </c>
      <c r="F18" s="696">
        <v>980.99999999999989</v>
      </c>
      <c r="G18" s="696">
        <v>32049.999999999996</v>
      </c>
      <c r="H18" s="696">
        <v>3732</v>
      </c>
      <c r="I18" s="696">
        <v>1743</v>
      </c>
      <c r="J18" s="696">
        <v>3494</v>
      </c>
      <c r="K18" s="734">
        <v>1773.0000000000002</v>
      </c>
    </row>
    <row r="19" spans="1:11">
      <c r="A19" s="118"/>
      <c r="B19" s="147" t="s">
        <v>81</v>
      </c>
      <c r="C19" s="773"/>
      <c r="D19" s="774">
        <v>17854</v>
      </c>
      <c r="E19" s="775">
        <v>200</v>
      </c>
      <c r="F19" s="774">
        <v>1638</v>
      </c>
      <c r="G19" s="775">
        <v>28958</v>
      </c>
      <c r="H19" s="775">
        <v>6103</v>
      </c>
      <c r="I19" s="776">
        <v>1225</v>
      </c>
      <c r="J19" s="738">
        <v>86</v>
      </c>
      <c r="K19" s="739">
        <v>750.99999999999989</v>
      </c>
    </row>
    <row r="20" spans="1:11">
      <c r="A20" s="528">
        <f>Titles!A22</f>
        <v>2025</v>
      </c>
      <c r="B20" s="133" t="s">
        <v>70</v>
      </c>
      <c r="C20" s="733"/>
      <c r="D20" s="696">
        <v>18460</v>
      </c>
      <c r="E20" s="696">
        <v>4484</v>
      </c>
      <c r="F20" s="696">
        <v>3629</v>
      </c>
      <c r="G20" s="696">
        <v>24954</v>
      </c>
      <c r="H20" s="696">
        <v>1359</v>
      </c>
      <c r="I20" s="696">
        <v>182</v>
      </c>
      <c r="J20" s="696">
        <v>239</v>
      </c>
      <c r="K20" s="734">
        <v>72</v>
      </c>
    </row>
    <row r="21" spans="1:11">
      <c r="A21" s="98"/>
      <c r="B21" s="134" t="s">
        <v>71</v>
      </c>
      <c r="C21" s="735"/>
      <c r="D21" s="696">
        <v>19057.000000000004</v>
      </c>
      <c r="E21" s="696">
        <v>1508</v>
      </c>
      <c r="F21" s="696">
        <v>1971</v>
      </c>
      <c r="G21" s="696">
        <v>17252</v>
      </c>
      <c r="H21" s="696">
        <v>1730.9999999999998</v>
      </c>
      <c r="I21" s="696">
        <v>637</v>
      </c>
      <c r="J21" s="696">
        <v>1213</v>
      </c>
      <c r="K21" s="734">
        <v>1023.0000000000001</v>
      </c>
    </row>
    <row r="22" spans="1:11">
      <c r="A22" s="125"/>
      <c r="B22" s="146" t="s">
        <v>72</v>
      </c>
      <c r="C22" s="736"/>
      <c r="D22" s="696">
        <v>18146</v>
      </c>
      <c r="E22" s="696">
        <v>884</v>
      </c>
      <c r="F22" s="696">
        <v>2861</v>
      </c>
      <c r="G22" s="696">
        <v>17450</v>
      </c>
      <c r="H22" s="696">
        <v>4403</v>
      </c>
      <c r="I22" s="696">
        <v>937</v>
      </c>
      <c r="J22" s="696">
        <v>205.99999999999997</v>
      </c>
      <c r="K22" s="734">
        <v>203</v>
      </c>
    </row>
    <row r="23" spans="1:11">
      <c r="A23" s="126"/>
      <c r="B23" s="134" t="s">
        <v>73</v>
      </c>
      <c r="C23" s="735"/>
      <c r="D23" s="696">
        <v>22244</v>
      </c>
      <c r="E23" s="696">
        <v>2352.9999999999995</v>
      </c>
      <c r="F23" s="696">
        <v>2488</v>
      </c>
      <c r="G23" s="696">
        <v>36827</v>
      </c>
      <c r="H23" s="696">
        <v>4667</v>
      </c>
      <c r="I23" s="696">
        <v>1513</v>
      </c>
      <c r="J23" s="696">
        <v>96</v>
      </c>
      <c r="K23" s="734">
        <v>307.00000000000006</v>
      </c>
    </row>
    <row r="24" spans="1:11">
      <c r="A24" s="98"/>
      <c r="B24" s="134" t="s">
        <v>74</v>
      </c>
      <c r="C24" s="735"/>
      <c r="D24" s="696">
        <v>25485</v>
      </c>
      <c r="E24" s="696">
        <v>4907</v>
      </c>
      <c r="F24" s="696">
        <v>711.00000000000011</v>
      </c>
      <c r="G24" s="696">
        <v>21140</v>
      </c>
      <c r="H24" s="696">
        <v>4511</v>
      </c>
      <c r="I24" s="696">
        <v>230.99999999999997</v>
      </c>
      <c r="J24" s="696">
        <v>86</v>
      </c>
      <c r="K24" s="734">
        <v>261</v>
      </c>
    </row>
    <row r="25" spans="1:11">
      <c r="A25" s="125"/>
      <c r="B25" s="146" t="s">
        <v>75</v>
      </c>
      <c r="C25" s="736"/>
      <c r="D25" s="696">
        <v>30686.999999999996</v>
      </c>
      <c r="E25" s="696">
        <v>7840.0000000000009</v>
      </c>
      <c r="F25" s="696">
        <v>3742</v>
      </c>
      <c r="G25" s="696">
        <v>36549</v>
      </c>
      <c r="H25" s="696">
        <v>11588.999999999998</v>
      </c>
      <c r="I25" s="696">
        <v>290</v>
      </c>
      <c r="J25" s="696">
        <v>242.00000000000003</v>
      </c>
      <c r="K25" s="734">
        <v>627</v>
      </c>
    </row>
    <row r="26" spans="1:11">
      <c r="A26" s="125"/>
      <c r="B26" s="134" t="s">
        <v>76</v>
      </c>
      <c r="C26" s="735"/>
      <c r="D26" s="696">
        <v>25230</v>
      </c>
      <c r="E26" s="696">
        <v>2344</v>
      </c>
      <c r="F26" s="696">
        <v>2626</v>
      </c>
      <c r="G26" s="696">
        <v>37128</v>
      </c>
      <c r="H26" s="696">
        <v>6928</v>
      </c>
      <c r="I26" s="696">
        <v>255</v>
      </c>
      <c r="J26" s="696">
        <v>2176</v>
      </c>
      <c r="K26" s="734">
        <v>113.99999999999999</v>
      </c>
    </row>
    <row r="27" spans="1:11">
      <c r="A27" s="98"/>
      <c r="B27" s="134" t="s">
        <v>77</v>
      </c>
      <c r="C27" s="735"/>
      <c r="D27" s="696">
        <v>18636.000000000004</v>
      </c>
      <c r="E27" s="696">
        <v>273</v>
      </c>
      <c r="F27" s="696">
        <v>979</v>
      </c>
      <c r="G27" s="696">
        <v>29962</v>
      </c>
      <c r="H27" s="696">
        <v>7537</v>
      </c>
      <c r="I27" s="696">
        <v>192</v>
      </c>
      <c r="J27" s="696">
        <v>10</v>
      </c>
      <c r="K27" s="734">
        <v>1413</v>
      </c>
    </row>
    <row r="28" spans="1:11">
      <c r="A28" s="98"/>
      <c r="B28" s="146" t="s">
        <v>78</v>
      </c>
      <c r="C28" s="736"/>
      <c r="D28" s="696">
        <v>21066</v>
      </c>
      <c r="E28" s="696">
        <v>1174</v>
      </c>
      <c r="F28" s="696">
        <v>2718</v>
      </c>
      <c r="G28" s="696">
        <v>23241</v>
      </c>
      <c r="H28" s="696">
        <v>2651.0000000000005</v>
      </c>
      <c r="I28" s="696">
        <v>1205</v>
      </c>
      <c r="J28" s="696">
        <v>91</v>
      </c>
      <c r="K28" s="734">
        <v>220.99999999999997</v>
      </c>
    </row>
    <row r="29" spans="1:11">
      <c r="A29" s="98"/>
      <c r="B29" s="146" t="s">
        <v>79</v>
      </c>
      <c r="C29" s="736"/>
      <c r="D29" s="696">
        <v>17561</v>
      </c>
      <c r="E29" s="696">
        <v>2179.9999999999995</v>
      </c>
      <c r="F29" s="696">
        <v>2725</v>
      </c>
      <c r="G29" s="696">
        <v>19442</v>
      </c>
      <c r="H29" s="696">
        <v>4249.0000000000009</v>
      </c>
      <c r="I29" s="696">
        <v>411.00000000000006</v>
      </c>
      <c r="J29" s="696">
        <v>91</v>
      </c>
      <c r="K29" s="734">
        <v>369</v>
      </c>
    </row>
    <row r="30" spans="1:11">
      <c r="A30" s="98"/>
      <c r="B30" s="146" t="s">
        <v>80</v>
      </c>
      <c r="C30" s="736"/>
      <c r="D30" s="696">
        <v>19704</v>
      </c>
      <c r="E30" s="696">
        <v>2553</v>
      </c>
      <c r="F30" s="696">
        <v>574.00000000000011</v>
      </c>
      <c r="G30" s="696">
        <v>28528</v>
      </c>
      <c r="H30" s="696">
        <v>3239</v>
      </c>
      <c r="I30" s="696">
        <v>773</v>
      </c>
      <c r="J30" s="696">
        <v>429.00000000000006</v>
      </c>
      <c r="K30" s="734">
        <v>501</v>
      </c>
    </row>
    <row r="31" spans="1:11">
      <c r="A31" s="118"/>
      <c r="B31" s="147" t="s">
        <v>81</v>
      </c>
      <c r="C31" s="773"/>
      <c r="D31" s="774">
        <v>21185.000000000004</v>
      </c>
      <c r="E31" s="775">
        <v>851</v>
      </c>
      <c r="F31" s="774">
        <v>471</v>
      </c>
      <c r="G31" s="774">
        <v>33930</v>
      </c>
      <c r="H31" s="775">
        <v>5412</v>
      </c>
      <c r="I31" s="770">
        <v>534</v>
      </c>
      <c r="J31" s="770">
        <v>429.99999999999994</v>
      </c>
      <c r="K31" s="739">
        <v>199.99999999999997</v>
      </c>
    </row>
    <row r="32" spans="1:11">
      <c r="A32" s="528">
        <f>Titles!A23</f>
        <v>2026</v>
      </c>
      <c r="B32" s="133" t="s">
        <v>70</v>
      </c>
      <c r="C32" s="733"/>
      <c r="D32" s="696">
        <v>14284</v>
      </c>
      <c r="E32" s="696">
        <v>2547</v>
      </c>
      <c r="F32" s="696">
        <v>508.99999999999989</v>
      </c>
      <c r="G32" s="696">
        <v>33641.000000000007</v>
      </c>
      <c r="H32" s="696">
        <v>5006</v>
      </c>
      <c r="I32" s="696">
        <v>193</v>
      </c>
      <c r="J32" s="696">
        <v>5024</v>
      </c>
      <c r="K32" s="734">
        <v>85</v>
      </c>
    </row>
    <row r="33" spans="1:11">
      <c r="A33" s="98"/>
      <c r="B33" s="134" t="s">
        <v>71</v>
      </c>
      <c r="C33" s="735"/>
      <c r="D33" s="696">
        <v>18833</v>
      </c>
      <c r="E33" s="696">
        <v>4233</v>
      </c>
      <c r="F33" s="696">
        <v>248</v>
      </c>
      <c r="G33" s="696">
        <v>27420</v>
      </c>
      <c r="H33" s="696">
        <v>1933</v>
      </c>
      <c r="I33" s="696">
        <v>242</v>
      </c>
      <c r="J33" s="696">
        <v>403.99999999999994</v>
      </c>
      <c r="K33" s="734">
        <v>102.00000000000001</v>
      </c>
    </row>
    <row r="34" spans="1:11">
      <c r="A34" s="125"/>
      <c r="B34" s="146" t="s">
        <v>72</v>
      </c>
      <c r="C34" s="736"/>
      <c r="D34" s="696">
        <v>12096</v>
      </c>
      <c r="E34" s="696">
        <v>237</v>
      </c>
      <c r="F34" s="696">
        <v>356</v>
      </c>
      <c r="G34" s="696">
        <v>21032</v>
      </c>
      <c r="H34" s="696">
        <v>1605</v>
      </c>
      <c r="I34" s="696">
        <v>256</v>
      </c>
      <c r="J34" s="696">
        <v>224</v>
      </c>
      <c r="K34" s="734">
        <v>817</v>
      </c>
    </row>
    <row r="35" spans="1:11">
      <c r="A35" s="126"/>
      <c r="B35" s="134" t="s">
        <v>73</v>
      </c>
      <c r="C35" s="735"/>
      <c r="D35" s="696">
        <v>20128.999999999996</v>
      </c>
      <c r="E35" s="696">
        <v>1593</v>
      </c>
      <c r="F35" s="696">
        <v>2236</v>
      </c>
      <c r="G35" s="696">
        <v>25794</v>
      </c>
      <c r="H35" s="696">
        <v>10374</v>
      </c>
      <c r="I35" s="696">
        <v>3850</v>
      </c>
      <c r="J35" s="696">
        <v>4373</v>
      </c>
      <c r="K35" s="734">
        <v>2796</v>
      </c>
    </row>
    <row r="36" spans="1:11">
      <c r="A36" s="98"/>
      <c r="B36" s="134" t="s">
        <v>74</v>
      </c>
      <c r="C36" s="735"/>
      <c r="D36" s="696">
        <v>22114</v>
      </c>
      <c r="E36" s="696">
        <v>2887</v>
      </c>
      <c r="F36" s="696">
        <v>5563.9999999999991</v>
      </c>
      <c r="G36" s="696">
        <v>19602</v>
      </c>
      <c r="H36" s="696">
        <v>2814</v>
      </c>
      <c r="I36" s="696">
        <v>203</v>
      </c>
      <c r="J36" s="696">
        <v>662.99999999999989</v>
      </c>
      <c r="K36" s="734">
        <v>281</v>
      </c>
    </row>
    <row r="37" spans="1:11">
      <c r="A37" s="125"/>
      <c r="B37" s="146" t="s">
        <v>75</v>
      </c>
      <c r="C37" s="736"/>
      <c r="D37" s="696">
        <v>18618.000000000004</v>
      </c>
      <c r="E37" s="696">
        <v>2430</v>
      </c>
      <c r="F37" s="696">
        <v>496</v>
      </c>
      <c r="G37" s="696">
        <v>23839</v>
      </c>
      <c r="H37" s="696">
        <v>858</v>
      </c>
      <c r="I37" s="696">
        <v>913.99999999999989</v>
      </c>
      <c r="J37" s="696">
        <v>1226</v>
      </c>
      <c r="K37" s="734">
        <v>1331</v>
      </c>
    </row>
    <row r="38" spans="1:11">
      <c r="A38" s="125"/>
      <c r="B38" s="134" t="s">
        <v>76</v>
      </c>
      <c r="C38" s="735"/>
      <c r="D38" s="696">
        <v>25119</v>
      </c>
      <c r="E38" s="696">
        <v>1357</v>
      </c>
      <c r="F38" s="696">
        <v>199</v>
      </c>
      <c r="G38" s="696">
        <v>21544.000000000004</v>
      </c>
      <c r="H38" s="696">
        <v>1982.9999999999998</v>
      </c>
      <c r="I38" s="696">
        <v>273.99999999999994</v>
      </c>
      <c r="J38" s="696">
        <v>204.00000000000003</v>
      </c>
      <c r="K38" s="734">
        <v>977.00000000000011</v>
      </c>
    </row>
    <row r="39" spans="1:11">
      <c r="A39" s="98"/>
      <c r="B39" s="134" t="s">
        <v>77</v>
      </c>
      <c r="C39" s="735"/>
      <c r="D39" s="696">
        <v>20280</v>
      </c>
      <c r="E39" s="696">
        <v>605</v>
      </c>
      <c r="F39" s="696">
        <v>373.99999999999994</v>
      </c>
      <c r="G39" s="696">
        <v>35346</v>
      </c>
      <c r="H39" s="696">
        <v>727.99999999999989</v>
      </c>
      <c r="I39" s="696">
        <v>93</v>
      </c>
      <c r="J39" s="696">
        <v>69</v>
      </c>
      <c r="K39" s="734">
        <v>455</v>
      </c>
    </row>
    <row r="40" spans="1:11">
      <c r="A40" s="98"/>
      <c r="B40" s="146" t="s">
        <v>78</v>
      </c>
      <c r="C40" s="736"/>
      <c r="D40" s="696">
        <v>18365.000000000004</v>
      </c>
      <c r="E40" s="696">
        <v>1472</v>
      </c>
      <c r="F40" s="696">
        <v>1001.0000000000001</v>
      </c>
      <c r="G40" s="696">
        <v>29563.000000000004</v>
      </c>
      <c r="H40" s="696">
        <v>10478</v>
      </c>
      <c r="I40" s="696">
        <v>1484.9999999999998</v>
      </c>
      <c r="J40" s="696">
        <v>1573</v>
      </c>
      <c r="K40" s="734">
        <v>284.00000000000006</v>
      </c>
    </row>
    <row r="41" spans="1:11">
      <c r="A41" s="98"/>
      <c r="B41" s="146" t="s">
        <v>79</v>
      </c>
      <c r="C41" s="736"/>
      <c r="D41" s="696" t="s">
        <v>39</v>
      </c>
      <c r="E41" s="696" t="s">
        <v>39</v>
      </c>
      <c r="F41" s="696" t="s">
        <v>39</v>
      </c>
      <c r="G41" s="696" t="s">
        <v>39</v>
      </c>
      <c r="H41" s="696" t="s">
        <v>39</v>
      </c>
      <c r="I41" s="696" t="s">
        <v>39</v>
      </c>
      <c r="J41" s="696" t="s">
        <v>39</v>
      </c>
      <c r="K41" s="734" t="s">
        <v>39</v>
      </c>
    </row>
    <row r="42" spans="1:11">
      <c r="A42" s="98"/>
      <c r="B42" s="146" t="s">
        <v>80</v>
      </c>
      <c r="C42" s="736"/>
      <c r="D42" s="696" t="s">
        <v>39</v>
      </c>
      <c r="E42" s="696" t="s">
        <v>39</v>
      </c>
      <c r="F42" s="696" t="s">
        <v>39</v>
      </c>
      <c r="G42" s="696" t="s">
        <v>39</v>
      </c>
      <c r="H42" s="696" t="s">
        <v>39</v>
      </c>
      <c r="I42" s="742" t="s">
        <v>39</v>
      </c>
      <c r="J42" s="742" t="s">
        <v>39</v>
      </c>
      <c r="K42" s="743" t="s">
        <v>39</v>
      </c>
    </row>
    <row r="43" spans="1:11" ht="13.5" customHeight="1" thickBot="1">
      <c r="A43" s="75"/>
      <c r="B43" s="148" t="s">
        <v>81</v>
      </c>
      <c r="C43" s="744"/>
      <c r="D43" s="777" t="s">
        <v>39</v>
      </c>
      <c r="E43" s="777" t="s">
        <v>39</v>
      </c>
      <c r="F43" s="777" t="s">
        <v>39</v>
      </c>
      <c r="G43" s="777" t="s">
        <v>39</v>
      </c>
      <c r="H43" s="777" t="s">
        <v>39</v>
      </c>
      <c r="I43" s="745" t="s">
        <v>39</v>
      </c>
      <c r="J43" s="745" t="s">
        <v>39</v>
      </c>
      <c r="K43" s="746" t="s">
        <v>39</v>
      </c>
    </row>
    <row r="44" spans="1:11" s="780" customFormat="1" ht="12" customHeight="1">
      <c r="A44" s="790" t="s">
        <v>279</v>
      </c>
      <c r="B44" s="791"/>
      <c r="C44" s="778"/>
      <c r="D44" s="778"/>
      <c r="E44" s="779"/>
      <c r="G44" s="778"/>
      <c r="H44" s="781"/>
      <c r="I44" s="778"/>
      <c r="J44" s="778"/>
      <c r="K44" s="782"/>
    </row>
    <row r="45" spans="1:11" s="780" customFormat="1" ht="15" customHeight="1">
      <c r="A45" s="606" t="s">
        <v>184</v>
      </c>
      <c r="B45" s="791"/>
      <c r="C45" s="783"/>
      <c r="D45" s="784"/>
      <c r="E45" s="751"/>
      <c r="F45" s="784"/>
      <c r="G45" s="784"/>
      <c r="H45" s="785"/>
    </row>
    <row r="46" spans="1:11" s="787" customFormat="1" ht="13.5" customHeight="1">
      <c r="A46" s="788" t="s">
        <v>152</v>
      </c>
      <c r="B46" s="792"/>
      <c r="C46" s="786"/>
      <c r="D46" s="786"/>
      <c r="E46" s="758"/>
      <c r="F46" s="786"/>
      <c r="G46" s="786"/>
      <c r="H46" s="786"/>
    </row>
    <row r="47" spans="1:11" s="759" customFormat="1" ht="10.9" customHeight="1">
      <c r="A47" s="757"/>
      <c r="B47" s="755"/>
      <c r="C47" s="755"/>
      <c r="D47" s="755"/>
      <c r="E47" s="758"/>
      <c r="F47" s="755"/>
      <c r="G47" s="755"/>
      <c r="H47" s="755"/>
    </row>
    <row r="48" spans="1:11" ht="12" customHeight="1">
      <c r="A48" s="760"/>
      <c r="B48" s="761"/>
      <c r="C48" s="761"/>
      <c r="D48" s="761"/>
      <c r="E48" s="762"/>
      <c r="G48" s="762"/>
      <c r="H48" s="761"/>
      <c r="I48" s="764"/>
    </row>
    <row r="49" spans="1:9" ht="9.75" customHeight="1">
      <c r="I49" s="764"/>
    </row>
    <row r="61" spans="1:9">
      <c r="A61" s="747"/>
      <c r="B61" s="766"/>
      <c r="C61" s="749"/>
      <c r="D61" s="749"/>
      <c r="E61" s="752"/>
      <c r="F61" s="752"/>
      <c r="G61" s="751"/>
    </row>
    <row r="62" spans="1:9" ht="15.5">
      <c r="A62" s="747"/>
      <c r="B62" s="767"/>
      <c r="C62" s="767"/>
      <c r="D62" s="767"/>
      <c r="E62" s="767"/>
      <c r="F62" s="767"/>
      <c r="G62" s="751"/>
    </row>
  </sheetData>
  <pageMargins left="0.7" right="0.7" top="0.75" bottom="0.75" header="0.3" footer="0.3"/>
  <pageSetup scale="95" orientation="portrait" r:id="rId1"/>
  <headerFooter>
    <oddHeader>&amp;C&amp;"Calibri"&amp;10&amp;K000000 Protected External-Protégé Externe&amp;1#_x000D_</oddHeader>
    <oddFooter>&amp;C_x000D_&amp;1#&amp;"Calibri"&amp;10&amp;K000000 Protected External-Protégé Externe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60"/>
  <sheetViews>
    <sheetView showGridLines="0" showZeros="0" zoomScale="115" zoomScaleNormal="112" workbookViewId="0">
      <pane xSplit="3" ySplit="5" topLeftCell="D6" activePane="bottomRight" state="frozen"/>
      <selection pane="topRight"/>
      <selection pane="bottomLeft"/>
      <selection pane="bottomRight"/>
    </sheetView>
  </sheetViews>
  <sheetFormatPr defaultColWidth="11.53515625" defaultRowHeight="11.5"/>
  <cols>
    <col min="1" max="1" width="14.765625" style="8" customWidth="1"/>
    <col min="2" max="3" width="10.765625" style="8" customWidth="1"/>
    <col min="4" max="6" width="12.765625" style="8" customWidth="1"/>
    <col min="7" max="16384" width="11.53515625" style="8"/>
  </cols>
  <sheetData>
    <row r="1" spans="1:6" s="7" customFormat="1" ht="16.149999999999999" customHeight="1">
      <c r="A1" s="350" t="s">
        <v>98</v>
      </c>
      <c r="B1" s="351"/>
      <c r="C1" s="351"/>
      <c r="D1" s="351"/>
      <c r="E1" s="351"/>
      <c r="F1" s="352"/>
    </row>
    <row r="2" spans="1:6" s="7" customFormat="1" ht="16.149999999999999" customHeight="1">
      <c r="A2" s="353" t="s">
        <v>121</v>
      </c>
      <c r="B2" s="354"/>
      <c r="C2" s="354"/>
      <c r="D2" s="354"/>
      <c r="E2" s="354"/>
      <c r="F2" s="355"/>
    </row>
    <row r="3" spans="1:6" s="7" customFormat="1" ht="16.149999999999999" customHeight="1" thickBot="1">
      <c r="A3" s="359"/>
      <c r="B3" s="395"/>
      <c r="C3" s="395"/>
      <c r="D3" s="395"/>
      <c r="E3" s="395"/>
      <c r="F3" s="396"/>
    </row>
    <row r="4" spans="1:6">
      <c r="A4" s="99"/>
      <c r="B4" s="78"/>
      <c r="C4" s="100"/>
      <c r="D4" s="102"/>
      <c r="E4" s="102"/>
      <c r="F4" s="103"/>
    </row>
    <row r="5" spans="1:6">
      <c r="A5" s="118" t="s">
        <v>82</v>
      </c>
      <c r="B5" s="114"/>
      <c r="C5" s="119"/>
      <c r="D5" s="120" t="s">
        <v>14</v>
      </c>
      <c r="E5" s="120" t="s">
        <v>27</v>
      </c>
      <c r="F5" s="121" t="s">
        <v>29</v>
      </c>
    </row>
    <row r="6" spans="1:6">
      <c r="A6" s="527">
        <f>Titles!A23</f>
        <v>2026</v>
      </c>
      <c r="B6" s="517"/>
      <c r="C6" s="518"/>
      <c r="D6" s="519"/>
      <c r="E6" s="519"/>
      <c r="F6" s="520"/>
    </row>
    <row r="7" spans="1:6">
      <c r="A7" s="153" t="s">
        <v>38</v>
      </c>
      <c r="B7" s="495" t="s">
        <v>70</v>
      </c>
      <c r="C7" s="135"/>
      <c r="D7" s="152">
        <v>1313</v>
      </c>
      <c r="E7" s="152">
        <v>2470</v>
      </c>
      <c r="F7" s="171">
        <v>2405</v>
      </c>
    </row>
    <row r="8" spans="1:6">
      <c r="B8" s="496" t="s">
        <v>71</v>
      </c>
      <c r="C8" s="134"/>
      <c r="D8" s="152">
        <v>1255</v>
      </c>
      <c r="E8" s="152">
        <v>2237</v>
      </c>
      <c r="F8" s="171">
        <v>2172</v>
      </c>
    </row>
    <row r="9" spans="1:6">
      <c r="A9" s="154"/>
      <c r="B9" s="497" t="s">
        <v>72</v>
      </c>
      <c r="C9" s="146"/>
      <c r="D9" s="152">
        <v>970</v>
      </c>
      <c r="E9" s="152">
        <v>1891</v>
      </c>
      <c r="F9" s="171">
        <v>2360</v>
      </c>
    </row>
    <row r="10" spans="1:6">
      <c r="A10" s="155"/>
      <c r="B10" s="496" t="s">
        <v>73</v>
      </c>
      <c r="C10" s="134"/>
      <c r="D10" s="152">
        <v>1169</v>
      </c>
      <c r="E10" s="152">
        <v>2244</v>
      </c>
      <c r="F10" s="171">
        <v>1398</v>
      </c>
    </row>
    <row r="11" spans="1:6">
      <c r="A11" s="93"/>
      <c r="B11" s="496" t="s">
        <v>74</v>
      </c>
      <c r="C11" s="134"/>
      <c r="D11" s="152">
        <v>1530</v>
      </c>
      <c r="E11" s="152">
        <v>3214</v>
      </c>
      <c r="F11" s="171">
        <v>2094</v>
      </c>
    </row>
    <row r="12" spans="1:6">
      <c r="A12" s="154"/>
      <c r="B12" s="497" t="s">
        <v>75</v>
      </c>
      <c r="C12" s="146"/>
      <c r="D12" s="152">
        <v>1274</v>
      </c>
      <c r="E12" s="152">
        <v>3317</v>
      </c>
      <c r="F12" s="171">
        <v>1747</v>
      </c>
    </row>
    <row r="13" spans="1:6">
      <c r="A13" s="125"/>
      <c r="B13" s="496" t="s">
        <v>76</v>
      </c>
      <c r="C13" s="134"/>
      <c r="D13" s="152">
        <v>1194</v>
      </c>
      <c r="E13" s="152">
        <v>2689</v>
      </c>
      <c r="F13" s="171">
        <v>1840</v>
      </c>
    </row>
    <row r="14" spans="1:6">
      <c r="A14" s="93"/>
      <c r="B14" s="496" t="s">
        <v>77</v>
      </c>
      <c r="C14" s="134"/>
      <c r="D14" s="152">
        <v>1263</v>
      </c>
      <c r="E14" s="152">
        <v>2276</v>
      </c>
      <c r="F14" s="171">
        <v>1722</v>
      </c>
    </row>
    <row r="15" spans="1:6">
      <c r="A15" s="93"/>
      <c r="B15" s="497" t="s">
        <v>78</v>
      </c>
      <c r="C15" s="146"/>
      <c r="D15" s="152">
        <v>969</v>
      </c>
      <c r="E15" s="152">
        <v>2201</v>
      </c>
      <c r="F15" s="171">
        <v>1735</v>
      </c>
    </row>
    <row r="16" spans="1:6">
      <c r="A16" s="93"/>
      <c r="B16" s="497" t="s">
        <v>79</v>
      </c>
      <c r="C16" s="146"/>
      <c r="D16" s="152" t="s">
        <v>39</v>
      </c>
      <c r="E16" s="152" t="s">
        <v>39</v>
      </c>
      <c r="F16" s="171" t="s">
        <v>39</v>
      </c>
    </row>
    <row r="17" spans="1:6">
      <c r="A17" s="93"/>
      <c r="B17" s="497" t="s">
        <v>80</v>
      </c>
      <c r="C17" s="146"/>
      <c r="D17" s="152" t="s">
        <v>39</v>
      </c>
      <c r="E17" s="152" t="s">
        <v>39</v>
      </c>
      <c r="F17" s="171" t="s">
        <v>39</v>
      </c>
    </row>
    <row r="18" spans="1:6">
      <c r="A18" s="150"/>
      <c r="B18" s="498" t="s">
        <v>81</v>
      </c>
      <c r="C18" s="147"/>
      <c r="D18" s="230" t="s">
        <v>39</v>
      </c>
      <c r="E18" s="230" t="s">
        <v>39</v>
      </c>
      <c r="F18" s="171" t="s">
        <v>39</v>
      </c>
    </row>
    <row r="19" spans="1:6">
      <c r="A19" s="153" t="s">
        <v>37</v>
      </c>
      <c r="B19" s="495" t="s">
        <v>70</v>
      </c>
      <c r="C19" s="135"/>
      <c r="D19" s="229">
        <v>16228.000000000002</v>
      </c>
      <c r="E19" s="229">
        <v>25920</v>
      </c>
      <c r="F19" s="170">
        <v>31236</v>
      </c>
    </row>
    <row r="20" spans="1:6">
      <c r="B20" s="496" t="s">
        <v>71</v>
      </c>
      <c r="C20" s="134"/>
      <c r="D20" s="152">
        <v>11722</v>
      </c>
      <c r="E20" s="152">
        <v>11544</v>
      </c>
      <c r="F20" s="171">
        <v>25248</v>
      </c>
    </row>
    <row r="21" spans="1:6">
      <c r="A21" s="154"/>
      <c r="B21" s="497" t="s">
        <v>72</v>
      </c>
      <c r="C21" s="146"/>
      <c r="D21" s="152">
        <v>28683</v>
      </c>
      <c r="E21" s="152">
        <v>16488</v>
      </c>
      <c r="F21" s="171">
        <v>18672</v>
      </c>
    </row>
    <row r="22" spans="1:6">
      <c r="A22" s="155"/>
      <c r="B22" s="496" t="s">
        <v>73</v>
      </c>
      <c r="C22" s="134"/>
      <c r="D22" s="152">
        <v>26887</v>
      </c>
      <c r="E22" s="152">
        <v>35280</v>
      </c>
      <c r="F22" s="171">
        <v>24396</v>
      </c>
    </row>
    <row r="23" spans="1:6">
      <c r="A23" s="93"/>
      <c r="B23" s="496" t="s">
        <v>74</v>
      </c>
      <c r="C23" s="134"/>
      <c r="D23" s="152">
        <v>35733.000000000007</v>
      </c>
      <c r="E23" s="152">
        <v>34596</v>
      </c>
      <c r="F23" s="171">
        <v>17508</v>
      </c>
    </row>
    <row r="24" spans="1:6">
      <c r="A24" s="154"/>
      <c r="B24" s="497" t="s">
        <v>75</v>
      </c>
      <c r="C24" s="146"/>
      <c r="D24" s="152">
        <v>34095.000000000007</v>
      </c>
      <c r="E24" s="152">
        <v>21948</v>
      </c>
      <c r="F24" s="171">
        <v>22092</v>
      </c>
    </row>
    <row r="25" spans="1:6">
      <c r="A25" s="125"/>
      <c r="B25" s="496" t="s">
        <v>76</v>
      </c>
      <c r="C25" s="134"/>
      <c r="D25" s="152">
        <v>27714</v>
      </c>
      <c r="E25" s="152">
        <v>15144</v>
      </c>
      <c r="F25" s="171">
        <v>19704</v>
      </c>
    </row>
    <row r="26" spans="1:6">
      <c r="A26" s="93"/>
      <c r="B26" s="496" t="s">
        <v>77</v>
      </c>
      <c r="C26" s="134"/>
      <c r="D26" s="152">
        <v>22171</v>
      </c>
      <c r="E26" s="152">
        <v>11664</v>
      </c>
      <c r="F26" s="171">
        <v>33624</v>
      </c>
    </row>
    <row r="27" spans="1:6">
      <c r="A27" s="93"/>
      <c r="B27" s="497" t="s">
        <v>78</v>
      </c>
      <c r="C27" s="146"/>
      <c r="D27" s="152">
        <v>14088.000000000002</v>
      </c>
      <c r="E27" s="152">
        <v>14448</v>
      </c>
      <c r="F27" s="171">
        <v>27828.000000000004</v>
      </c>
    </row>
    <row r="28" spans="1:6">
      <c r="A28" s="93"/>
      <c r="B28" s="497" t="s">
        <v>79</v>
      </c>
      <c r="C28" s="146"/>
      <c r="D28" s="152" t="s">
        <v>39</v>
      </c>
      <c r="E28" s="152" t="s">
        <v>39</v>
      </c>
      <c r="F28" s="171" t="s">
        <v>39</v>
      </c>
    </row>
    <row r="29" spans="1:6">
      <c r="A29" s="93"/>
      <c r="B29" s="497" t="s">
        <v>80</v>
      </c>
      <c r="C29" s="146"/>
      <c r="D29" s="152" t="s">
        <v>39</v>
      </c>
      <c r="E29" s="152" t="s">
        <v>39</v>
      </c>
      <c r="F29" s="171" t="s">
        <v>39</v>
      </c>
    </row>
    <row r="30" spans="1:6">
      <c r="A30" s="150"/>
      <c r="B30" s="498" t="s">
        <v>81</v>
      </c>
      <c r="C30" s="147"/>
      <c r="D30" s="230" t="s">
        <v>39</v>
      </c>
      <c r="E30" s="230" t="s">
        <v>39</v>
      </c>
      <c r="F30" s="255" t="s">
        <v>39</v>
      </c>
    </row>
    <row r="31" spans="1:6">
      <c r="A31" s="106" t="s">
        <v>33</v>
      </c>
      <c r="B31" s="495" t="s">
        <v>70</v>
      </c>
      <c r="C31" s="135"/>
      <c r="D31" s="229">
        <v>17541</v>
      </c>
      <c r="E31" s="229">
        <v>28390</v>
      </c>
      <c r="F31" s="170">
        <v>33641.000000000007</v>
      </c>
    </row>
    <row r="32" spans="1:6">
      <c r="A32" s="153"/>
      <c r="B32" s="496" t="s">
        <v>71</v>
      </c>
      <c r="C32" s="134"/>
      <c r="D32" s="152">
        <v>12977</v>
      </c>
      <c r="E32" s="152">
        <v>13780.999999999998</v>
      </c>
      <c r="F32" s="171">
        <v>27420</v>
      </c>
    </row>
    <row r="33" spans="1:8">
      <c r="A33" s="154"/>
      <c r="B33" s="497" t="s">
        <v>72</v>
      </c>
      <c r="C33" s="146"/>
      <c r="D33" s="152">
        <v>29653</v>
      </c>
      <c r="E33" s="152">
        <v>18378.999999999996</v>
      </c>
      <c r="F33" s="171">
        <v>21032</v>
      </c>
    </row>
    <row r="34" spans="1:8">
      <c r="A34" s="155"/>
      <c r="B34" s="496" t="s">
        <v>73</v>
      </c>
      <c r="C34" s="134"/>
      <c r="D34" s="152">
        <v>28056</v>
      </c>
      <c r="E34" s="152">
        <v>37524</v>
      </c>
      <c r="F34" s="171">
        <v>25794</v>
      </c>
    </row>
    <row r="35" spans="1:8">
      <c r="A35" s="93"/>
      <c r="B35" s="496" t="s">
        <v>74</v>
      </c>
      <c r="C35" s="134"/>
      <c r="D35" s="152">
        <v>37263.000000000007</v>
      </c>
      <c r="E35" s="152">
        <v>37810</v>
      </c>
      <c r="F35" s="171">
        <v>19602</v>
      </c>
    </row>
    <row r="36" spans="1:8">
      <c r="A36" s="154"/>
      <c r="B36" s="497" t="s">
        <v>75</v>
      </c>
      <c r="C36" s="146"/>
      <c r="D36" s="152">
        <v>35369</v>
      </c>
      <c r="E36" s="152">
        <v>25265</v>
      </c>
      <c r="F36" s="171">
        <v>23839</v>
      </c>
    </row>
    <row r="37" spans="1:8">
      <c r="A37" s="125"/>
      <c r="B37" s="496" t="s">
        <v>76</v>
      </c>
      <c r="C37" s="134"/>
      <c r="D37" s="152">
        <v>28908</v>
      </c>
      <c r="E37" s="152">
        <v>17833</v>
      </c>
      <c r="F37" s="171">
        <v>21544.000000000004</v>
      </c>
    </row>
    <row r="38" spans="1:8">
      <c r="A38" s="93"/>
      <c r="B38" s="496" t="s">
        <v>77</v>
      </c>
      <c r="C38" s="134"/>
      <c r="D38" s="152">
        <v>23434</v>
      </c>
      <c r="E38" s="152">
        <v>13940</v>
      </c>
      <c r="F38" s="171">
        <v>35346</v>
      </c>
    </row>
    <row r="39" spans="1:8">
      <c r="A39" s="93"/>
      <c r="B39" s="497" t="s">
        <v>78</v>
      </c>
      <c r="C39" s="146"/>
      <c r="D39" s="152">
        <v>15057</v>
      </c>
      <c r="E39" s="152">
        <v>16649</v>
      </c>
      <c r="F39" s="171">
        <v>29563.000000000004</v>
      </c>
    </row>
    <row r="40" spans="1:8">
      <c r="A40" s="93"/>
      <c r="B40" s="497" t="s">
        <v>79</v>
      </c>
      <c r="C40" s="146"/>
      <c r="D40" s="152" t="s">
        <v>39</v>
      </c>
      <c r="E40" s="152" t="s">
        <v>39</v>
      </c>
      <c r="F40" s="171" t="s">
        <v>39</v>
      </c>
    </row>
    <row r="41" spans="1:8">
      <c r="A41" s="93"/>
      <c r="B41" s="497" t="s">
        <v>80</v>
      </c>
      <c r="C41" s="146"/>
      <c r="D41" s="152" t="s">
        <v>39</v>
      </c>
      <c r="E41" s="152" t="s">
        <v>39</v>
      </c>
      <c r="F41" s="171" t="s">
        <v>39</v>
      </c>
    </row>
    <row r="42" spans="1:8" ht="12" thickBot="1">
      <c r="A42" s="149"/>
      <c r="B42" s="499" t="s">
        <v>81</v>
      </c>
      <c r="C42" s="148"/>
      <c r="D42" s="256" t="s">
        <v>39</v>
      </c>
      <c r="E42" s="256" t="s">
        <v>39</v>
      </c>
      <c r="F42" s="257" t="s">
        <v>39</v>
      </c>
    </row>
    <row r="43" spans="1:8" ht="12" customHeight="1">
      <c r="A43" s="44" t="str">
        <f>Titles!$A$14</f>
        <v>Données de 2024, 2025 et 2026 fondées sur les définitions du recensement de 2021.</v>
      </c>
      <c r="B43" s="76"/>
      <c r="C43" s="76"/>
      <c r="D43" s="45"/>
      <c r="F43" s="245"/>
      <c r="G43" s="156"/>
      <c r="H43" s="76"/>
    </row>
    <row r="44" spans="1:8" ht="12" customHeight="1">
      <c r="A44" s="77" t="str">
        <f>Titles!$A$10</f>
        <v>Source : Enquête sur les mises en chantier et les achèvements et Enquête sur les logements écoulés de la SCHL</v>
      </c>
      <c r="B44" s="76"/>
      <c r="C44" s="76"/>
      <c r="D44" s="137"/>
      <c r="E44" s="76"/>
      <c r="F44" s="76"/>
    </row>
    <row r="45" spans="1:8">
      <c r="D45" s="151"/>
    </row>
    <row r="59" spans="1:6">
      <c r="A59" s="44"/>
      <c r="B59" s="70"/>
      <c r="C59" s="295"/>
      <c r="D59" s="296"/>
      <c r="E59" s="296"/>
      <c r="F59" s="45"/>
    </row>
    <row r="60" spans="1:6" ht="15.5">
      <c r="A60" s="44"/>
      <c r="B60" s="138"/>
      <c r="C60" s="138"/>
      <c r="D60" s="138"/>
      <c r="E60" s="138"/>
      <c r="F60" s="45"/>
    </row>
  </sheetData>
  <phoneticPr fontId="11" type="noConversion"/>
  <pageMargins left="0.78740157480314965" right="0.51181102362204722" top="0.51181102362204722" bottom="0.51181102362204722" header="0.51181102362204722" footer="0.51181102362204722"/>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48"/>
  <sheetViews>
    <sheetView showGridLines="0" zoomScale="115" zoomScaleNormal="115" workbookViewId="0">
      <pane xSplit="3" ySplit="10" topLeftCell="D11" activePane="bottomRight" state="frozen"/>
      <selection pane="topRight"/>
      <selection pane="bottomLeft"/>
      <selection pane="bottomRight"/>
    </sheetView>
  </sheetViews>
  <sheetFormatPr defaultColWidth="11.53515625" defaultRowHeight="11.5"/>
  <cols>
    <col min="1" max="1" width="4.765625" style="228" customWidth="1"/>
    <col min="2" max="3" width="7.23046875" style="8" customWidth="1"/>
    <col min="4" max="5" width="9.765625" style="8" customWidth="1"/>
    <col min="6" max="6" width="8.765625" style="8" customWidth="1"/>
    <col min="7" max="8" width="9.765625" style="8" customWidth="1"/>
    <col min="9" max="9" width="8.765625" style="8" customWidth="1"/>
    <col min="10" max="16384" width="11.53515625" style="8"/>
  </cols>
  <sheetData>
    <row r="1" spans="1:9" s="7" customFormat="1" ht="16.5" customHeight="1">
      <c r="A1" s="368" t="s">
        <v>134</v>
      </c>
      <c r="B1" s="369"/>
      <c r="C1" s="369"/>
      <c r="D1" s="369"/>
      <c r="E1" s="369"/>
      <c r="F1" s="369"/>
      <c r="G1" s="369"/>
      <c r="H1" s="369"/>
      <c r="I1" s="370"/>
    </row>
    <row r="2" spans="1:9" s="7" customFormat="1" ht="16.5" customHeight="1">
      <c r="A2" s="371" t="s">
        <v>99</v>
      </c>
      <c r="B2" s="372"/>
      <c r="C2" s="372"/>
      <c r="D2" s="372"/>
      <c r="E2" s="372"/>
      <c r="F2" s="372"/>
      <c r="G2" s="372"/>
      <c r="H2" s="372"/>
      <c r="I2" s="373"/>
    </row>
    <row r="3" spans="1:9" s="7" customFormat="1" ht="15.5">
      <c r="A3" s="371" t="s">
        <v>269</v>
      </c>
      <c r="B3" s="374"/>
      <c r="C3" s="374"/>
      <c r="D3" s="374"/>
      <c r="E3" s="374"/>
      <c r="F3" s="374"/>
      <c r="G3" s="374"/>
      <c r="H3" s="374"/>
      <c r="I3" s="375"/>
    </row>
    <row r="4" spans="1:9" s="7" customFormat="1" ht="18" thickBot="1">
      <c r="A4" s="573" t="s">
        <v>270</v>
      </c>
      <c r="B4" s="404"/>
      <c r="C4" s="404"/>
      <c r="D4" s="404"/>
      <c r="E4" s="404"/>
      <c r="F4" s="404"/>
      <c r="G4" s="404"/>
      <c r="H4" s="404"/>
      <c r="I4" s="405"/>
    </row>
    <row r="5" spans="1:9">
      <c r="A5" s="224"/>
      <c r="B5" s="76"/>
      <c r="C5" s="100"/>
      <c r="D5" s="407" t="s">
        <v>100</v>
      </c>
      <c r="E5" s="326"/>
      <c r="F5" s="327"/>
      <c r="G5" s="408" t="s">
        <v>162</v>
      </c>
      <c r="H5" s="328"/>
      <c r="I5" s="329"/>
    </row>
    <row r="6" spans="1:9" ht="12" customHeight="1">
      <c r="A6" s="224"/>
      <c r="B6" s="76"/>
      <c r="C6" s="84"/>
      <c r="D6" s="409"/>
      <c r="E6" s="410"/>
      <c r="F6" s="276"/>
      <c r="G6" s="409" t="s">
        <v>163</v>
      </c>
      <c r="H6" s="410"/>
      <c r="I6" s="411"/>
    </row>
    <row r="7" spans="1:9" ht="12" customHeight="1">
      <c r="A7" s="224"/>
      <c r="B7" s="76"/>
      <c r="C7" s="84"/>
      <c r="D7" s="264" t="s">
        <v>101</v>
      </c>
      <c r="E7" s="264" t="s">
        <v>104</v>
      </c>
      <c r="F7" s="426"/>
      <c r="G7" s="264" t="s">
        <v>104</v>
      </c>
      <c r="H7" s="540" t="s">
        <v>149</v>
      </c>
      <c r="I7" s="427"/>
    </row>
    <row r="8" spans="1:9" ht="12" customHeight="1">
      <c r="A8" s="536" t="s">
        <v>82</v>
      </c>
      <c r="B8" s="76"/>
      <c r="C8" s="84"/>
      <c r="D8" s="264" t="s">
        <v>102</v>
      </c>
      <c r="E8" s="264" t="s">
        <v>105</v>
      </c>
      <c r="F8" s="264" t="s">
        <v>108</v>
      </c>
      <c r="G8" s="264" t="s">
        <v>105</v>
      </c>
      <c r="H8" s="264" t="s">
        <v>150</v>
      </c>
      <c r="I8" s="265" t="s">
        <v>108</v>
      </c>
    </row>
    <row r="9" spans="1:9" ht="12" customHeight="1">
      <c r="A9" s="222"/>
      <c r="B9" s="76"/>
      <c r="C9" s="84"/>
      <c r="D9" s="264" t="s">
        <v>103</v>
      </c>
      <c r="E9" s="264" t="s">
        <v>106</v>
      </c>
      <c r="F9" s="264" t="s">
        <v>123</v>
      </c>
      <c r="G9" s="264" t="s">
        <v>106</v>
      </c>
      <c r="H9" s="264" t="s">
        <v>107</v>
      </c>
      <c r="I9" s="265" t="s">
        <v>123</v>
      </c>
    </row>
    <row r="10" spans="1:9" ht="12.75" customHeight="1">
      <c r="A10" s="222"/>
      <c r="B10" s="76"/>
      <c r="C10" s="84"/>
      <c r="D10" s="445"/>
      <c r="E10" s="264" t="s">
        <v>107</v>
      </c>
      <c r="F10" s="84"/>
      <c r="G10" s="539" t="s">
        <v>107</v>
      </c>
      <c r="H10" s="264"/>
      <c r="I10" s="318"/>
    </row>
    <row r="11" spans="1:9" ht="12" customHeight="1">
      <c r="A11" s="525">
        <f>Titles!A22</f>
        <v>2025</v>
      </c>
      <c r="B11" s="488" t="s">
        <v>40</v>
      </c>
      <c r="C11" s="266"/>
      <c r="D11" s="280">
        <v>73</v>
      </c>
      <c r="E11" s="279">
        <v>6268</v>
      </c>
      <c r="F11" s="280">
        <v>33535</v>
      </c>
      <c r="G11" s="280">
        <v>91</v>
      </c>
      <c r="H11" s="280">
        <v>8098</v>
      </c>
      <c r="I11" s="281">
        <v>161395</v>
      </c>
    </row>
    <row r="12" spans="1:9" ht="12" customHeight="1">
      <c r="A12" s="273"/>
      <c r="B12" s="489" t="s">
        <v>44</v>
      </c>
      <c r="C12" s="268"/>
      <c r="D12" s="279">
        <v>70</v>
      </c>
      <c r="E12" s="279">
        <v>6081</v>
      </c>
      <c r="F12" s="279">
        <v>34549</v>
      </c>
      <c r="G12" s="279">
        <v>85</v>
      </c>
      <c r="H12" s="280">
        <v>8664</v>
      </c>
      <c r="I12" s="281">
        <v>156156</v>
      </c>
    </row>
    <row r="13" spans="1:9" ht="12" customHeight="1">
      <c r="A13" s="273"/>
      <c r="B13" s="489" t="s">
        <v>41</v>
      </c>
      <c r="C13" s="268"/>
      <c r="D13" s="280">
        <v>70</v>
      </c>
      <c r="E13" s="280">
        <v>6774</v>
      </c>
      <c r="F13" s="280">
        <v>37130</v>
      </c>
      <c r="G13" s="280">
        <v>82</v>
      </c>
      <c r="H13" s="280">
        <v>9341</v>
      </c>
      <c r="I13" s="281">
        <v>154495</v>
      </c>
    </row>
    <row r="14" spans="1:9" ht="12" customHeight="1">
      <c r="A14" s="526"/>
      <c r="B14" s="490" t="s">
        <v>42</v>
      </c>
      <c r="C14" s="270"/>
      <c r="D14" s="282">
        <v>66</v>
      </c>
      <c r="E14" s="283">
        <v>7337</v>
      </c>
      <c r="F14" s="283">
        <v>33431</v>
      </c>
      <c r="G14" s="282">
        <v>74</v>
      </c>
      <c r="H14" s="283">
        <v>11661</v>
      </c>
      <c r="I14" s="284">
        <v>148230</v>
      </c>
    </row>
    <row r="15" spans="1:9" ht="12" customHeight="1">
      <c r="A15" s="525">
        <f>Titles!A23</f>
        <v>2026</v>
      </c>
      <c r="B15" s="488" t="s">
        <v>40</v>
      </c>
      <c r="C15" s="266"/>
      <c r="D15" s="280">
        <v>65</v>
      </c>
      <c r="E15" s="279" t="s">
        <v>272</v>
      </c>
      <c r="F15" s="280" t="s">
        <v>273</v>
      </c>
      <c r="G15" s="280">
        <v>73</v>
      </c>
      <c r="H15" s="280" t="s">
        <v>274</v>
      </c>
      <c r="I15" s="281" t="s">
        <v>275</v>
      </c>
    </row>
    <row r="16" spans="1:9" ht="12" customHeight="1">
      <c r="A16" s="273"/>
      <c r="B16" s="489" t="s">
        <v>44</v>
      </c>
      <c r="C16" s="268"/>
      <c r="D16" s="280">
        <v>65</v>
      </c>
      <c r="E16" s="279">
        <v>7900</v>
      </c>
      <c r="F16" s="279">
        <v>33802</v>
      </c>
      <c r="G16" s="279">
        <v>71</v>
      </c>
      <c r="H16" s="280">
        <v>12950</v>
      </c>
      <c r="I16" s="281">
        <v>136176</v>
      </c>
    </row>
    <row r="17" spans="1:9" ht="12" customHeight="1">
      <c r="A17" s="273"/>
      <c r="B17" s="489" t="s">
        <v>41</v>
      </c>
      <c r="C17" s="268"/>
      <c r="D17" s="280">
        <v>65</v>
      </c>
      <c r="E17" s="280">
        <v>7812</v>
      </c>
      <c r="F17" s="280">
        <v>35400</v>
      </c>
      <c r="G17" s="280">
        <v>78</v>
      </c>
      <c r="H17" s="280">
        <v>13531</v>
      </c>
      <c r="I17" s="281">
        <v>128822</v>
      </c>
    </row>
    <row r="18" spans="1:9" ht="12" customHeight="1" thickBot="1">
      <c r="A18" s="526"/>
      <c r="B18" s="490" t="s">
        <v>42</v>
      </c>
      <c r="C18" s="270"/>
      <c r="D18" s="287"/>
      <c r="E18" s="287"/>
      <c r="F18" s="287"/>
      <c r="G18" s="287"/>
      <c r="H18" s="287"/>
      <c r="I18" s="288"/>
    </row>
    <row r="19" spans="1:9" ht="12" customHeight="1">
      <c r="A19" s="525">
        <f>Titles!A22</f>
        <v>2025</v>
      </c>
      <c r="B19" s="491" t="s">
        <v>70</v>
      </c>
      <c r="C19" s="271"/>
      <c r="D19" s="285">
        <v>76</v>
      </c>
      <c r="E19" s="280">
        <v>6063</v>
      </c>
      <c r="F19" s="285">
        <v>35349</v>
      </c>
      <c r="G19" s="285">
        <v>90</v>
      </c>
      <c r="H19" s="285">
        <v>7714</v>
      </c>
      <c r="I19" s="286">
        <v>167381</v>
      </c>
    </row>
    <row r="20" spans="1:9" ht="12" customHeight="1">
      <c r="A20" s="267"/>
      <c r="B20" s="492" t="s">
        <v>71</v>
      </c>
      <c r="C20" s="272"/>
      <c r="D20" s="280">
        <v>72</v>
      </c>
      <c r="E20" s="280">
        <v>6135</v>
      </c>
      <c r="F20" s="280">
        <v>34377</v>
      </c>
      <c r="G20" s="280">
        <v>78</v>
      </c>
      <c r="H20" s="280">
        <v>7841</v>
      </c>
      <c r="I20" s="281">
        <v>166198</v>
      </c>
    </row>
    <row r="21" spans="1:9" ht="12" customHeight="1">
      <c r="A21" s="273"/>
      <c r="B21" s="493" t="s">
        <v>72</v>
      </c>
      <c r="C21" s="274"/>
      <c r="D21" s="280">
        <v>73</v>
      </c>
      <c r="E21" s="279">
        <v>6268</v>
      </c>
      <c r="F21" s="280">
        <v>33535</v>
      </c>
      <c r="G21" s="280">
        <v>91</v>
      </c>
      <c r="H21" s="280">
        <v>8098</v>
      </c>
      <c r="I21" s="281">
        <v>161395</v>
      </c>
    </row>
    <row r="22" spans="1:9" ht="12" customHeight="1">
      <c r="A22" s="275"/>
      <c r="B22" s="492" t="s">
        <v>73</v>
      </c>
      <c r="C22" s="272"/>
      <c r="D22" s="280">
        <v>70</v>
      </c>
      <c r="E22" s="279">
        <v>6148</v>
      </c>
      <c r="F22" s="280">
        <v>33921</v>
      </c>
      <c r="G22" s="280">
        <v>85</v>
      </c>
      <c r="H22" s="280">
        <v>8212</v>
      </c>
      <c r="I22" s="281">
        <v>162466</v>
      </c>
    </row>
    <row r="23" spans="1:9" ht="12" customHeight="1">
      <c r="A23" s="267"/>
      <c r="B23" s="492" t="s">
        <v>74</v>
      </c>
      <c r="C23" s="272"/>
      <c r="D23" s="280">
        <v>70</v>
      </c>
      <c r="E23" s="279">
        <v>6099</v>
      </c>
      <c r="F23" s="280">
        <v>34204</v>
      </c>
      <c r="G23" s="280">
        <v>89</v>
      </c>
      <c r="H23" s="280">
        <v>8318</v>
      </c>
      <c r="I23" s="281">
        <v>159749</v>
      </c>
    </row>
    <row r="24" spans="1:9" ht="12" customHeight="1">
      <c r="A24" s="273"/>
      <c r="B24" s="493" t="s">
        <v>75</v>
      </c>
      <c r="C24" s="274"/>
      <c r="D24" s="280">
        <v>70</v>
      </c>
      <c r="E24" s="279">
        <v>6081</v>
      </c>
      <c r="F24" s="279">
        <v>34549</v>
      </c>
      <c r="G24" s="279">
        <v>80</v>
      </c>
      <c r="H24" s="280">
        <v>8664</v>
      </c>
      <c r="I24" s="281">
        <v>156156</v>
      </c>
    </row>
    <row r="25" spans="1:9" ht="12" customHeight="1">
      <c r="A25" s="273"/>
      <c r="B25" s="492" t="s">
        <v>76</v>
      </c>
      <c r="C25" s="272"/>
      <c r="D25" s="280">
        <v>70</v>
      </c>
      <c r="E25" s="280">
        <v>6144</v>
      </c>
      <c r="F25" s="280">
        <v>34710</v>
      </c>
      <c r="G25" s="280">
        <v>82</v>
      </c>
      <c r="H25" s="280">
        <v>8164</v>
      </c>
      <c r="I25" s="281">
        <v>156223</v>
      </c>
    </row>
    <row r="26" spans="1:9" ht="12" customHeight="1">
      <c r="A26" s="267"/>
      <c r="B26" s="492" t="s">
        <v>77</v>
      </c>
      <c r="C26" s="272"/>
      <c r="D26" s="280">
        <v>71</v>
      </c>
      <c r="E26" s="280">
        <v>6171</v>
      </c>
      <c r="F26" s="280">
        <v>34743</v>
      </c>
      <c r="G26" s="280">
        <v>83</v>
      </c>
      <c r="H26" s="280">
        <v>8338</v>
      </c>
      <c r="I26" s="281">
        <v>154879</v>
      </c>
    </row>
    <row r="27" spans="1:9" ht="12" customHeight="1">
      <c r="A27" s="267"/>
      <c r="B27" s="493" t="s">
        <v>78</v>
      </c>
      <c r="C27" s="274"/>
      <c r="D27" s="280">
        <v>68</v>
      </c>
      <c r="E27" s="280">
        <v>6774</v>
      </c>
      <c r="F27" s="280">
        <v>37130</v>
      </c>
      <c r="G27" s="280">
        <v>82</v>
      </c>
      <c r="H27" s="280">
        <v>9341</v>
      </c>
      <c r="I27" s="281">
        <v>154495</v>
      </c>
    </row>
    <row r="28" spans="1:9" ht="12" customHeight="1">
      <c r="A28" s="267"/>
      <c r="B28" s="493" t="s">
        <v>79</v>
      </c>
      <c r="C28" s="274"/>
      <c r="D28" s="280">
        <v>67</v>
      </c>
      <c r="E28" s="280">
        <v>6622</v>
      </c>
      <c r="F28" s="280">
        <v>34919</v>
      </c>
      <c r="G28" s="280">
        <v>77</v>
      </c>
      <c r="H28" s="280">
        <v>10302</v>
      </c>
      <c r="I28" s="476">
        <v>148474</v>
      </c>
    </row>
    <row r="29" spans="1:9" ht="12" customHeight="1">
      <c r="A29" s="267"/>
      <c r="B29" s="493" t="s">
        <v>80</v>
      </c>
      <c r="C29" s="274"/>
      <c r="D29" s="280">
        <v>67</v>
      </c>
      <c r="E29" s="280">
        <v>7061</v>
      </c>
      <c r="F29" s="280">
        <v>34208</v>
      </c>
      <c r="G29" s="280">
        <v>66</v>
      </c>
      <c r="H29" s="280">
        <v>11335</v>
      </c>
      <c r="I29" s="281">
        <v>147187</v>
      </c>
    </row>
    <row r="30" spans="1:9" ht="12" customHeight="1" thickBot="1">
      <c r="A30" s="269"/>
      <c r="B30" s="410" t="s">
        <v>81</v>
      </c>
      <c r="C30" s="276"/>
      <c r="D30" s="287">
        <v>65</v>
      </c>
      <c r="E30" s="287">
        <v>7337</v>
      </c>
      <c r="F30" s="287">
        <v>33431</v>
      </c>
      <c r="G30" s="287">
        <v>78</v>
      </c>
      <c r="H30" s="287">
        <v>11661</v>
      </c>
      <c r="I30" s="288">
        <v>148230</v>
      </c>
    </row>
    <row r="31" spans="1:9" ht="12" customHeight="1">
      <c r="A31" s="525">
        <f>Titles!A23</f>
        <v>2026</v>
      </c>
      <c r="B31" s="491" t="s">
        <v>70</v>
      </c>
      <c r="C31" s="271"/>
      <c r="D31" s="285">
        <v>65</v>
      </c>
      <c r="E31" s="280">
        <v>7353</v>
      </c>
      <c r="F31" s="285">
        <v>32836</v>
      </c>
      <c r="G31" s="285">
        <v>74</v>
      </c>
      <c r="H31" s="285">
        <v>10957</v>
      </c>
      <c r="I31" s="286">
        <v>148451</v>
      </c>
    </row>
    <row r="32" spans="1:9" ht="12" customHeight="1">
      <c r="A32" s="267"/>
      <c r="B32" s="492" t="s">
        <v>71</v>
      </c>
      <c r="C32" s="272"/>
      <c r="D32" s="280">
        <v>63</v>
      </c>
      <c r="E32" s="280" t="s">
        <v>265</v>
      </c>
      <c r="F32" s="280" t="s">
        <v>266</v>
      </c>
      <c r="G32" s="280">
        <v>79</v>
      </c>
      <c r="H32" s="280" t="s">
        <v>267</v>
      </c>
      <c r="I32" s="281" t="s">
        <v>268</v>
      </c>
    </row>
    <row r="33" spans="1:9" ht="12" customHeight="1">
      <c r="A33" s="273"/>
      <c r="B33" s="493" t="s">
        <v>72</v>
      </c>
      <c r="C33" s="274"/>
      <c r="D33" s="280">
        <v>65</v>
      </c>
      <c r="E33" s="279" t="s">
        <v>272</v>
      </c>
      <c r="F33" s="280" t="s">
        <v>273</v>
      </c>
      <c r="G33" s="280">
        <v>68</v>
      </c>
      <c r="H33" s="280" t="s">
        <v>274</v>
      </c>
      <c r="I33" s="281" t="s">
        <v>275</v>
      </c>
    </row>
    <row r="34" spans="1:9" ht="12" customHeight="1">
      <c r="A34" s="275"/>
      <c r="B34" s="492" t="s">
        <v>73</v>
      </c>
      <c r="C34" s="272"/>
      <c r="D34" s="280">
        <v>62</v>
      </c>
      <c r="E34" s="279">
        <v>8271</v>
      </c>
      <c r="F34" s="280">
        <v>32791</v>
      </c>
      <c r="G34" s="280">
        <v>75</v>
      </c>
      <c r="H34" s="280">
        <v>11857</v>
      </c>
      <c r="I34" s="281">
        <v>140183</v>
      </c>
    </row>
    <row r="35" spans="1:9" ht="12" customHeight="1">
      <c r="A35" s="267"/>
      <c r="B35" s="492" t="s">
        <v>74</v>
      </c>
      <c r="C35" s="272"/>
      <c r="D35" s="280">
        <v>65</v>
      </c>
      <c r="E35" s="279">
        <v>8154</v>
      </c>
      <c r="F35" s="280">
        <v>33486</v>
      </c>
      <c r="G35" s="280">
        <v>64</v>
      </c>
      <c r="H35" s="280">
        <v>12829</v>
      </c>
      <c r="I35" s="281">
        <v>138201</v>
      </c>
    </row>
    <row r="36" spans="1:9" ht="12" customHeight="1">
      <c r="A36" s="273"/>
      <c r="B36" s="493" t="s">
        <v>75</v>
      </c>
      <c r="C36" s="274"/>
      <c r="D36" s="280">
        <v>70</v>
      </c>
      <c r="E36" s="279">
        <v>7900</v>
      </c>
      <c r="F36" s="279">
        <v>33802</v>
      </c>
      <c r="G36" s="279">
        <v>75</v>
      </c>
      <c r="H36" s="280">
        <v>12950</v>
      </c>
      <c r="I36" s="281">
        <v>136176</v>
      </c>
    </row>
    <row r="37" spans="1:9" ht="12" customHeight="1">
      <c r="A37" s="273"/>
      <c r="B37" s="492" t="s">
        <v>76</v>
      </c>
      <c r="C37" s="272"/>
      <c r="D37" s="280">
        <v>67</v>
      </c>
      <c r="E37" s="280">
        <v>7723</v>
      </c>
      <c r="F37" s="280">
        <v>34411</v>
      </c>
      <c r="G37" s="280">
        <v>69</v>
      </c>
      <c r="H37" s="280">
        <v>12875</v>
      </c>
      <c r="I37" s="281">
        <v>135548</v>
      </c>
    </row>
    <row r="38" spans="1:9" ht="12" customHeight="1">
      <c r="A38" s="267"/>
      <c r="B38" s="492" t="s">
        <v>77</v>
      </c>
      <c r="C38" s="272"/>
      <c r="D38" s="280">
        <v>64</v>
      </c>
      <c r="E38" s="280">
        <v>7775</v>
      </c>
      <c r="F38" s="280">
        <v>35059</v>
      </c>
      <c r="G38" s="280">
        <v>81</v>
      </c>
      <c r="H38" s="280">
        <v>13035</v>
      </c>
      <c r="I38" s="281">
        <v>131258</v>
      </c>
    </row>
    <row r="39" spans="1:9" ht="12" customHeight="1">
      <c r="A39" s="267"/>
      <c r="B39" s="493" t="s">
        <v>78</v>
      </c>
      <c r="C39" s="274"/>
      <c r="D39" s="280">
        <v>63</v>
      </c>
      <c r="E39" s="280">
        <v>7812</v>
      </c>
      <c r="F39" s="280">
        <v>35400</v>
      </c>
      <c r="G39" s="280">
        <v>82</v>
      </c>
      <c r="H39" s="280">
        <v>13531</v>
      </c>
      <c r="I39" s="281">
        <v>128822</v>
      </c>
    </row>
    <row r="40" spans="1:9" ht="12" customHeight="1">
      <c r="A40" s="267"/>
      <c r="B40" s="493" t="s">
        <v>79</v>
      </c>
      <c r="C40" s="274"/>
      <c r="D40" s="280"/>
      <c r="E40" s="280"/>
      <c r="F40" s="280"/>
      <c r="G40" s="280"/>
      <c r="H40" s="280"/>
      <c r="I40" s="476"/>
    </row>
    <row r="41" spans="1:9" ht="12" customHeight="1">
      <c r="A41" s="267"/>
      <c r="B41" s="493" t="s">
        <v>80</v>
      </c>
      <c r="C41" s="274"/>
      <c r="D41" s="280"/>
      <c r="E41" s="280"/>
      <c r="F41" s="280"/>
      <c r="G41" s="280"/>
      <c r="H41" s="280"/>
      <c r="I41" s="281"/>
    </row>
    <row r="42" spans="1:9" ht="12" customHeight="1" thickBot="1">
      <c r="A42" s="277"/>
      <c r="B42" s="494" t="s">
        <v>81</v>
      </c>
      <c r="C42" s="278"/>
      <c r="D42" s="287"/>
      <c r="E42" s="287"/>
      <c r="F42" s="287"/>
      <c r="G42" s="287"/>
      <c r="H42" s="287"/>
      <c r="I42" s="288"/>
    </row>
    <row r="43" spans="1:9" ht="12" customHeight="1">
      <c r="A43" s="568" t="s">
        <v>271</v>
      </c>
      <c r="B43" s="76"/>
      <c r="C43" s="76"/>
      <c r="D43" s="245"/>
      <c r="F43" s="45"/>
      <c r="G43" s="245"/>
      <c r="H43" s="156"/>
      <c r="I43" s="297"/>
    </row>
    <row r="44" spans="1:9" ht="12" customHeight="1">
      <c r="A44" s="44" t="s">
        <v>185</v>
      </c>
      <c r="B44" s="76"/>
      <c r="C44" s="76"/>
      <c r="D44" s="245"/>
      <c r="F44" s="45"/>
      <c r="G44" s="245"/>
      <c r="H44" s="156"/>
      <c r="I44" s="76"/>
    </row>
    <row r="45" spans="1:9" ht="12" customHeight="1">
      <c r="A45" s="568" t="s">
        <v>261</v>
      </c>
      <c r="B45" s="76"/>
      <c r="C45" s="76"/>
      <c r="D45" s="245"/>
      <c r="F45" s="45"/>
      <c r="G45" s="245"/>
      <c r="H45" s="156"/>
      <c r="I45" s="76"/>
    </row>
    <row r="46" spans="1:9" s="308" customFormat="1" ht="12" customHeight="1">
      <c r="A46" s="292" t="str">
        <f>Titles!$A$10</f>
        <v>Source : Enquête sur les mises en chantier et les achèvements et Enquête sur les logements écoulés de la SCHL</v>
      </c>
      <c r="B46" s="307"/>
      <c r="C46" s="307"/>
      <c r="D46" s="310"/>
      <c r="E46" s="310"/>
      <c r="F46" s="137"/>
      <c r="G46" s="307"/>
      <c r="H46" s="307"/>
      <c r="I46" s="307"/>
    </row>
    <row r="47" spans="1:9" ht="12" customHeight="1">
      <c r="A47" s="300"/>
      <c r="B47" s="298"/>
      <c r="C47" s="298"/>
      <c r="D47" s="299"/>
      <c r="E47" s="299"/>
      <c r="F47" s="301"/>
      <c r="G47" s="258"/>
      <c r="H47" s="76"/>
      <c r="I47" s="76"/>
    </row>
    <row r="48" spans="1:9" ht="9.75" customHeight="1"/>
  </sheetData>
  <phoneticPr fontId="11" type="noConversion"/>
  <pageMargins left="0.78740157480314965" right="0.51181102362204722" top="0.51181102362204722" bottom="0.51181102362204722" header="0.51181102362204722" footer="0.51181102362204722"/>
  <pageSetup orientation="portrait" r:id="rId1"/>
  <headerFooter alignWithMargins="0"/>
  <ignoredErrors>
    <ignoredError sqref="J15:IV15" numberStoredAsText="1"/>
    <ignoredError sqref="A46"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58"/>
  <sheetViews>
    <sheetView showGridLines="0" showZeros="0" zoomScale="112" zoomScaleNormal="112" workbookViewId="0"/>
  </sheetViews>
  <sheetFormatPr defaultColWidth="11.53515625" defaultRowHeight="15.5"/>
  <cols>
    <col min="1" max="1" width="4.23046875" customWidth="1"/>
    <col min="2" max="2" width="8.53515625" customWidth="1"/>
    <col min="3" max="3" width="8.4609375" customWidth="1"/>
    <col min="4" max="4" width="7.23046875" customWidth="1"/>
    <col min="5" max="5" width="6.23046875" customWidth="1"/>
    <col min="6" max="6" width="6.765625" customWidth="1"/>
    <col min="7" max="7" width="7.23046875" customWidth="1"/>
    <col min="8" max="9" width="6.23046875" customWidth="1"/>
    <col min="10" max="10" width="7.23046875" customWidth="1"/>
    <col min="11" max="12" width="6.23046875" customWidth="1"/>
    <col min="13" max="13" width="7.765625" customWidth="1"/>
  </cols>
  <sheetData>
    <row r="1" spans="1:12" ht="16.149999999999999" customHeight="1">
      <c r="A1" s="341" t="s">
        <v>109</v>
      </c>
      <c r="B1" s="342"/>
      <c r="C1" s="342"/>
      <c r="D1" s="342"/>
      <c r="E1" s="342"/>
      <c r="F1" s="342"/>
      <c r="G1" s="342"/>
      <c r="H1" s="342"/>
      <c r="I1" s="342"/>
      <c r="J1" s="342"/>
      <c r="K1" s="342"/>
      <c r="L1" s="343"/>
    </row>
    <row r="2" spans="1:12" ht="16.149999999999999" customHeight="1">
      <c r="A2" s="344" t="s">
        <v>111</v>
      </c>
      <c r="B2" s="345"/>
      <c r="C2" s="345"/>
      <c r="D2" s="345"/>
      <c r="E2" s="345"/>
      <c r="F2" s="345"/>
      <c r="G2" s="345"/>
      <c r="H2" s="345"/>
      <c r="I2" s="345"/>
      <c r="J2" s="345"/>
      <c r="K2" s="345"/>
      <c r="L2" s="346"/>
    </row>
    <row r="3" spans="1:12" ht="16.149999999999999" customHeight="1">
      <c r="A3" s="471" t="s">
        <v>110</v>
      </c>
      <c r="B3" s="413"/>
      <c r="C3" s="414"/>
      <c r="D3" s="414"/>
      <c r="E3" s="414"/>
      <c r="F3" s="414"/>
      <c r="G3" s="414"/>
      <c r="H3" s="414"/>
      <c r="I3" s="414"/>
      <c r="J3" s="414"/>
      <c r="K3" s="414"/>
      <c r="L3" s="415"/>
    </row>
    <row r="4" spans="1:12" ht="16.149999999999999" customHeight="1" thickBot="1">
      <c r="A4" s="416"/>
      <c r="B4" s="417"/>
      <c r="C4" s="418"/>
      <c r="D4" s="418"/>
      <c r="E4" s="418"/>
      <c r="F4" s="418"/>
      <c r="G4" s="418"/>
      <c r="H4" s="418"/>
      <c r="I4" s="418"/>
      <c r="J4" s="418"/>
      <c r="K4" s="418"/>
      <c r="L4" s="419"/>
    </row>
    <row r="5" spans="1:12" ht="12" customHeight="1">
      <c r="A5" s="41"/>
      <c r="B5" s="63"/>
      <c r="C5" s="47"/>
      <c r="D5" s="379" t="s">
        <v>113</v>
      </c>
      <c r="E5" s="380"/>
      <c r="F5" s="381"/>
      <c r="G5" s="379" t="s">
        <v>112</v>
      </c>
      <c r="H5" s="380"/>
      <c r="I5" s="381"/>
      <c r="J5" s="379" t="s">
        <v>2</v>
      </c>
      <c r="K5" s="380"/>
      <c r="L5" s="382"/>
    </row>
    <row r="6" spans="1:12" ht="12" customHeight="1">
      <c r="A6" s="41"/>
      <c r="B6" s="63"/>
      <c r="C6" s="47"/>
      <c r="D6" s="379" t="s">
        <v>124</v>
      </c>
      <c r="E6" s="291"/>
      <c r="F6" s="420"/>
      <c r="G6" s="379"/>
      <c r="H6" s="380"/>
      <c r="I6" s="381"/>
      <c r="J6" s="320"/>
      <c r="K6" s="43"/>
      <c r="L6" s="321"/>
    </row>
    <row r="7" spans="1:12" ht="24.75" customHeight="1">
      <c r="B7" s="182"/>
      <c r="C7" s="47"/>
      <c r="D7" s="383"/>
      <c r="E7" s="384"/>
      <c r="F7" s="385"/>
      <c r="G7" s="383"/>
      <c r="H7" s="384"/>
      <c r="I7" s="385"/>
      <c r="L7" s="319"/>
    </row>
    <row r="8" spans="1:12" ht="12" customHeight="1">
      <c r="A8" s="39"/>
      <c r="B8" s="182"/>
      <c r="C8" s="47"/>
      <c r="D8" s="177" t="s">
        <v>84</v>
      </c>
      <c r="E8" s="180" t="s">
        <v>37</v>
      </c>
      <c r="F8" s="322" t="s">
        <v>33</v>
      </c>
      <c r="G8" s="177" t="s">
        <v>84</v>
      </c>
      <c r="H8" s="180" t="s">
        <v>37</v>
      </c>
      <c r="I8" s="322" t="s">
        <v>33</v>
      </c>
      <c r="J8" s="177" t="s">
        <v>84</v>
      </c>
      <c r="K8" s="177" t="s">
        <v>37</v>
      </c>
      <c r="L8" s="324" t="s">
        <v>33</v>
      </c>
    </row>
    <row r="9" spans="1:12" ht="12" customHeight="1">
      <c r="A9" s="39"/>
      <c r="B9" s="182"/>
      <c r="C9" s="47"/>
      <c r="D9" s="178" t="s">
        <v>114</v>
      </c>
      <c r="E9" s="180"/>
      <c r="F9" s="323"/>
      <c r="G9" s="178" t="s">
        <v>114</v>
      </c>
      <c r="H9" s="180"/>
      <c r="I9" s="323"/>
      <c r="J9" s="178" t="s">
        <v>114</v>
      </c>
      <c r="K9" s="180"/>
      <c r="L9" s="181"/>
    </row>
    <row r="10" spans="1:12" ht="12" customHeight="1">
      <c r="A10" s="39"/>
      <c r="B10" s="182"/>
      <c r="C10" s="47"/>
      <c r="D10" s="179" t="s">
        <v>115</v>
      </c>
      <c r="E10" s="180"/>
      <c r="F10" s="176"/>
      <c r="G10" s="179" t="s">
        <v>115</v>
      </c>
      <c r="H10" s="180"/>
      <c r="I10" s="176"/>
      <c r="J10" s="179" t="s">
        <v>115</v>
      </c>
      <c r="K10" s="180"/>
      <c r="L10" s="181"/>
    </row>
    <row r="11" spans="1:12" ht="12" customHeight="1">
      <c r="A11" s="39"/>
      <c r="B11" s="182"/>
      <c r="C11" s="47"/>
      <c r="D11" s="179"/>
      <c r="E11" s="180"/>
      <c r="F11" s="176"/>
      <c r="G11" s="179"/>
      <c r="H11" s="180"/>
      <c r="I11" s="176"/>
      <c r="J11" s="179"/>
      <c r="L11" s="181"/>
    </row>
    <row r="12" spans="1:12" ht="12" customHeight="1">
      <c r="A12" s="39" t="s">
        <v>82</v>
      </c>
      <c r="B12" s="183"/>
      <c r="C12" s="48"/>
      <c r="D12" s="175"/>
      <c r="E12" s="175"/>
      <c r="G12" s="175"/>
      <c r="H12" s="175"/>
      <c r="J12" s="175"/>
      <c r="K12" s="175"/>
      <c r="L12" s="181"/>
    </row>
    <row r="13" spans="1:12" ht="12" customHeight="1">
      <c r="A13" s="232">
        <v>2026</v>
      </c>
      <c r="B13" s="483" t="s">
        <v>40</v>
      </c>
      <c r="C13" s="233"/>
      <c r="D13" s="35">
        <v>40275.000000000007</v>
      </c>
      <c r="E13" s="35">
        <v>193623</v>
      </c>
      <c r="F13" s="35">
        <v>233897.99999999997</v>
      </c>
      <c r="G13" s="35">
        <v>6323</v>
      </c>
      <c r="H13" s="35">
        <v>4328</v>
      </c>
      <c r="I13" s="35">
        <v>10651</v>
      </c>
      <c r="J13" s="35">
        <f t="shared" ref="J13:K16" si="0">IF(OR(D13="",G13=""),"",D13+G13)</f>
        <v>46598.000000000007</v>
      </c>
      <c r="K13" s="35">
        <f t="shared" si="0"/>
        <v>197951</v>
      </c>
      <c r="L13" s="18">
        <f>IF(J13="","",J13+K13)</f>
        <v>244549</v>
      </c>
    </row>
    <row r="14" spans="1:12" ht="12" customHeight="1">
      <c r="A14" s="234"/>
      <c r="B14" s="484" t="s">
        <v>44</v>
      </c>
      <c r="C14" s="235"/>
      <c r="D14" s="36">
        <v>39239</v>
      </c>
      <c r="E14" s="36">
        <v>195704</v>
      </c>
      <c r="F14" s="36">
        <v>234942.99999999997</v>
      </c>
      <c r="G14" s="36">
        <v>5257.9999999999991</v>
      </c>
      <c r="H14" s="36">
        <v>6488</v>
      </c>
      <c r="I14" s="36">
        <v>11746.000000000002</v>
      </c>
      <c r="J14" s="36">
        <f t="shared" si="0"/>
        <v>44497</v>
      </c>
      <c r="K14" s="36">
        <f t="shared" si="0"/>
        <v>202192</v>
      </c>
      <c r="L14" s="24">
        <f t="shared" ref="L14:L16" si="1">IF(J14="","",J14+K14)</f>
        <v>246689</v>
      </c>
    </row>
    <row r="15" spans="1:12" ht="12" customHeight="1">
      <c r="A15" s="234"/>
      <c r="B15" s="484" t="s">
        <v>41</v>
      </c>
      <c r="C15" s="235"/>
      <c r="D15" s="36">
        <v>39671</v>
      </c>
      <c r="E15" s="36">
        <v>187971</v>
      </c>
      <c r="F15" s="36">
        <v>227642</v>
      </c>
      <c r="G15" s="36">
        <v>8545</v>
      </c>
      <c r="H15" s="36">
        <v>11915.999999999998</v>
      </c>
      <c r="I15" s="36">
        <v>20461</v>
      </c>
      <c r="J15" s="36">
        <f t="shared" si="0"/>
        <v>48216</v>
      </c>
      <c r="K15" s="36">
        <f t="shared" si="0"/>
        <v>199887</v>
      </c>
      <c r="L15" s="24">
        <f t="shared" si="1"/>
        <v>248103</v>
      </c>
    </row>
    <row r="16" spans="1:12" ht="12" customHeight="1">
      <c r="A16" s="236"/>
      <c r="B16" s="485" t="s">
        <v>42</v>
      </c>
      <c r="C16" s="237"/>
      <c r="D16" s="36" t="s">
        <v>39</v>
      </c>
      <c r="E16" s="36" t="s">
        <v>39</v>
      </c>
      <c r="F16" s="36" t="s">
        <v>39</v>
      </c>
      <c r="G16" s="36" t="s">
        <v>39</v>
      </c>
      <c r="H16" s="36" t="s">
        <v>39</v>
      </c>
      <c r="I16" s="36" t="s">
        <v>39</v>
      </c>
      <c r="J16" s="36" t="str">
        <f t="shared" si="0"/>
        <v/>
      </c>
      <c r="K16" s="36" t="str">
        <f t="shared" si="0"/>
        <v/>
      </c>
      <c r="L16" s="18" t="str">
        <f t="shared" si="1"/>
        <v/>
      </c>
    </row>
    <row r="17" spans="1:12" ht="12" customHeight="1">
      <c r="A17" s="232">
        <v>2026</v>
      </c>
      <c r="B17" s="483" t="s">
        <v>70</v>
      </c>
      <c r="C17" s="233"/>
      <c r="D17" s="35">
        <v>43705.999999999993</v>
      </c>
      <c r="E17" s="36">
        <v>180414.00000000003</v>
      </c>
      <c r="F17" s="35">
        <v>224120</v>
      </c>
      <c r="G17" s="210"/>
      <c r="H17" s="214"/>
      <c r="I17" s="35">
        <v>12658.000000000002</v>
      </c>
      <c r="J17" s="210"/>
      <c r="K17" s="210"/>
      <c r="L17" s="18">
        <f>IF(F17="","",F17+I17)</f>
        <v>236778</v>
      </c>
    </row>
    <row r="18" spans="1:12" ht="12" customHeight="1">
      <c r="A18" s="234"/>
      <c r="B18" s="484" t="s">
        <v>71</v>
      </c>
      <c r="C18" s="235"/>
      <c r="D18" s="36">
        <v>39947</v>
      </c>
      <c r="E18" s="36">
        <v>196737.00000000003</v>
      </c>
      <c r="F18" s="36">
        <v>236683.99999999997</v>
      </c>
      <c r="G18" s="211"/>
      <c r="H18" s="215"/>
      <c r="I18" s="36">
        <v>12147</v>
      </c>
      <c r="J18" s="211"/>
      <c r="K18" s="211"/>
      <c r="L18" s="24">
        <f>IF(F18="","",F18+I18)</f>
        <v>248830.99999999997</v>
      </c>
    </row>
    <row r="19" spans="1:12" ht="12" customHeight="1">
      <c r="A19" s="234"/>
      <c r="B19" s="484" t="s">
        <v>72</v>
      </c>
      <c r="C19" s="235"/>
      <c r="D19" s="36">
        <v>38561</v>
      </c>
      <c r="E19" s="36">
        <v>189265</v>
      </c>
      <c r="F19" s="36">
        <v>227826</v>
      </c>
      <c r="G19" s="211"/>
      <c r="H19" s="215"/>
      <c r="I19" s="36">
        <v>11745</v>
      </c>
      <c r="J19" s="211"/>
      <c r="K19" s="211"/>
      <c r="L19" s="24">
        <f t="shared" ref="L19:L27" si="2">IF(F19="","",F19+I19)</f>
        <v>239571</v>
      </c>
    </row>
    <row r="20" spans="1:12" ht="12" customHeight="1">
      <c r="A20" s="234"/>
      <c r="B20" s="484" t="s">
        <v>73</v>
      </c>
      <c r="C20" s="235"/>
      <c r="D20" s="36">
        <v>35912</v>
      </c>
      <c r="E20" s="36">
        <v>223392.00000000003</v>
      </c>
      <c r="F20" s="36">
        <v>259303.99999999997</v>
      </c>
      <c r="G20" s="211"/>
      <c r="H20" s="215"/>
      <c r="I20" s="36">
        <v>11388</v>
      </c>
      <c r="J20" s="211"/>
      <c r="K20" s="211"/>
      <c r="L20" s="24">
        <f t="shared" si="2"/>
        <v>270692</v>
      </c>
    </row>
    <row r="21" spans="1:12" ht="12" customHeight="1">
      <c r="A21" s="234"/>
      <c r="B21" s="484" t="s">
        <v>74</v>
      </c>
      <c r="C21" s="235"/>
      <c r="D21" s="36">
        <v>41100</v>
      </c>
      <c r="E21" s="36">
        <v>201442</v>
      </c>
      <c r="F21" s="36">
        <v>242541.99999999997</v>
      </c>
      <c r="G21" s="211"/>
      <c r="H21" s="215"/>
      <c r="I21" s="36">
        <v>11934.999999999998</v>
      </c>
      <c r="J21" s="211"/>
      <c r="K21" s="211"/>
      <c r="L21" s="24">
        <f t="shared" si="2"/>
        <v>254476.99999999997</v>
      </c>
    </row>
    <row r="22" spans="1:12" ht="12" customHeight="1">
      <c r="A22" s="234"/>
      <c r="B22" s="484" t="s">
        <v>75</v>
      </c>
      <c r="C22" s="235"/>
      <c r="D22" s="36">
        <v>38280</v>
      </c>
      <c r="E22" s="36">
        <v>190504.00000000003</v>
      </c>
      <c r="F22" s="36">
        <v>228784</v>
      </c>
      <c r="G22" s="211"/>
      <c r="H22" s="215"/>
      <c r="I22" s="36">
        <v>11053.999999999998</v>
      </c>
      <c r="J22" s="212"/>
      <c r="K22" s="212"/>
      <c r="L22" s="24">
        <f t="shared" si="2"/>
        <v>239838</v>
      </c>
    </row>
    <row r="23" spans="1:12" ht="12" customHeight="1">
      <c r="A23" s="234"/>
      <c r="B23" s="484" t="s">
        <v>76</v>
      </c>
      <c r="C23" s="235"/>
      <c r="D23" s="36">
        <v>39169.000000000007</v>
      </c>
      <c r="E23" s="36">
        <v>187141.00000000003</v>
      </c>
      <c r="F23" s="36">
        <v>226310</v>
      </c>
      <c r="G23" s="211"/>
      <c r="H23" s="215"/>
      <c r="I23" s="36">
        <v>20030.999999999996</v>
      </c>
      <c r="J23" s="212"/>
      <c r="K23" s="212"/>
      <c r="L23" s="24">
        <f t="shared" si="2"/>
        <v>246341</v>
      </c>
    </row>
    <row r="24" spans="1:12" ht="12" customHeight="1">
      <c r="A24" s="234"/>
      <c r="B24" s="484" t="s">
        <v>77</v>
      </c>
      <c r="C24" s="235"/>
      <c r="D24" s="36">
        <v>44070</v>
      </c>
      <c r="E24" s="36">
        <v>179881</v>
      </c>
      <c r="F24" s="36">
        <v>223951</v>
      </c>
      <c r="G24" s="211"/>
      <c r="H24" s="215"/>
      <c r="I24" s="36">
        <v>18272</v>
      </c>
      <c r="J24" s="211"/>
      <c r="K24" s="211"/>
      <c r="L24" s="24">
        <f t="shared" si="2"/>
        <v>242223</v>
      </c>
    </row>
    <row r="25" spans="1:12" ht="12" customHeight="1">
      <c r="A25" s="234"/>
      <c r="B25" s="484" t="s">
        <v>78</v>
      </c>
      <c r="C25" s="235"/>
      <c r="D25" s="36">
        <v>39885</v>
      </c>
      <c r="E25" s="36">
        <v>190916.99999999997</v>
      </c>
      <c r="F25" s="36">
        <v>230802.00000000003</v>
      </c>
      <c r="G25" s="211"/>
      <c r="H25" s="215"/>
      <c r="I25" s="36">
        <v>18094</v>
      </c>
      <c r="J25" s="211"/>
      <c r="K25" s="211"/>
      <c r="L25" s="24">
        <f t="shared" si="2"/>
        <v>248896.00000000003</v>
      </c>
    </row>
    <row r="26" spans="1:12" ht="12" customHeight="1">
      <c r="A26" s="234"/>
      <c r="B26" s="484" t="s">
        <v>79</v>
      </c>
      <c r="C26" s="235"/>
      <c r="D26" s="36" t="s">
        <v>39</v>
      </c>
      <c r="E26" s="36" t="s">
        <v>39</v>
      </c>
      <c r="F26" s="36" t="s">
        <v>39</v>
      </c>
      <c r="G26" s="211"/>
      <c r="H26" s="215"/>
      <c r="I26" s="36" t="s">
        <v>39</v>
      </c>
      <c r="J26" s="212"/>
      <c r="K26" s="212"/>
      <c r="L26" s="24" t="str">
        <f t="shared" si="2"/>
        <v/>
      </c>
    </row>
    <row r="27" spans="1:12" ht="12" customHeight="1">
      <c r="A27" s="234"/>
      <c r="B27" s="484" t="s">
        <v>80</v>
      </c>
      <c r="C27" s="235"/>
      <c r="D27" s="36" t="s">
        <v>39</v>
      </c>
      <c r="E27" s="36" t="s">
        <v>39</v>
      </c>
      <c r="F27" s="36" t="s">
        <v>39</v>
      </c>
      <c r="G27" s="211"/>
      <c r="H27" s="215"/>
      <c r="I27" s="36" t="s">
        <v>39</v>
      </c>
      <c r="J27" s="211"/>
      <c r="K27" s="211"/>
      <c r="L27" s="24" t="str">
        <f t="shared" si="2"/>
        <v/>
      </c>
    </row>
    <row r="28" spans="1:12" ht="12" customHeight="1" thickBot="1">
      <c r="A28" s="238"/>
      <c r="B28" s="486" t="s">
        <v>81</v>
      </c>
      <c r="C28" s="239"/>
      <c r="D28" s="184" t="s">
        <v>39</v>
      </c>
      <c r="E28" s="185" t="s">
        <v>39</v>
      </c>
      <c r="F28" s="185" t="s">
        <v>39</v>
      </c>
      <c r="G28" s="213"/>
      <c r="H28" s="216"/>
      <c r="I28" s="185" t="s">
        <v>39</v>
      </c>
      <c r="J28" s="213"/>
      <c r="K28" s="213"/>
      <c r="L28" s="186" t="str">
        <f>IF(F28="","",F28+I28)</f>
        <v/>
      </c>
    </row>
    <row r="29" spans="1:12" ht="12" customHeight="1">
      <c r="A29" s="187"/>
      <c r="B29" s="138"/>
      <c r="C29" s="138"/>
      <c r="D29" s="138"/>
      <c r="E29" s="138"/>
      <c r="F29" s="188"/>
      <c r="G29" s="138"/>
      <c r="H29" s="138"/>
      <c r="I29" s="138"/>
    </row>
    <row r="30" spans="1:12" ht="12" customHeight="1">
      <c r="A30" s="77"/>
      <c r="B30" s="138"/>
      <c r="C30" s="138"/>
      <c r="D30" s="138"/>
      <c r="E30" s="138"/>
      <c r="F30" s="137"/>
      <c r="G30" s="138"/>
      <c r="H30" s="138"/>
      <c r="I30" s="138"/>
    </row>
    <row r="32" spans="1:12" ht="16" thickBot="1"/>
    <row r="33" spans="1:15" ht="15.75" customHeight="1">
      <c r="A33" s="341" t="s">
        <v>116</v>
      </c>
      <c r="B33" s="342"/>
      <c r="C33" s="342"/>
      <c r="D33" s="342"/>
      <c r="E33" s="342"/>
      <c r="F33" s="342"/>
      <c r="G33" s="342"/>
      <c r="H33" s="342"/>
      <c r="I33" s="343"/>
      <c r="J33" s="191"/>
      <c r="K33" s="174"/>
      <c r="L33" s="174"/>
    </row>
    <row r="34" spans="1:15" ht="15.75" customHeight="1">
      <c r="A34" s="344" t="s">
        <v>125</v>
      </c>
      <c r="B34" s="345"/>
      <c r="C34" s="345"/>
      <c r="D34" s="345"/>
      <c r="E34" s="345"/>
      <c r="F34" s="345"/>
      <c r="G34" s="345"/>
      <c r="H34" s="345"/>
      <c r="I34" s="346"/>
      <c r="J34" s="191"/>
      <c r="K34" s="174"/>
      <c r="L34" s="174"/>
    </row>
    <row r="35" spans="1:15" ht="15.75" customHeight="1">
      <c r="A35" s="344" t="s">
        <v>110</v>
      </c>
      <c r="B35" s="345"/>
      <c r="C35" s="345"/>
      <c r="D35" s="345"/>
      <c r="E35" s="345"/>
      <c r="F35" s="345"/>
      <c r="G35" s="345"/>
      <c r="H35" s="345"/>
      <c r="I35" s="346"/>
      <c r="J35" s="191"/>
      <c r="K35" s="174"/>
      <c r="L35" s="174"/>
    </row>
    <row r="36" spans="1:15" ht="15.75" customHeight="1">
      <c r="A36" s="412"/>
      <c r="B36" s="393"/>
      <c r="C36" s="393"/>
      <c r="D36" s="393"/>
      <c r="E36" s="393"/>
      <c r="F36" s="393"/>
      <c r="G36" s="393"/>
      <c r="H36" s="393"/>
      <c r="I36" s="394"/>
      <c r="J36" s="191"/>
      <c r="K36" s="174"/>
      <c r="L36" s="174"/>
    </row>
    <row r="37" spans="1:15" ht="15.75" customHeight="1" thickBot="1">
      <c r="A37" s="416"/>
      <c r="B37" s="418"/>
      <c r="C37" s="418"/>
      <c r="D37" s="418"/>
      <c r="E37" s="418"/>
      <c r="F37" s="418"/>
      <c r="G37" s="418"/>
      <c r="H37" s="418"/>
      <c r="I37" s="419"/>
      <c r="J37" s="191"/>
      <c r="K37" s="174"/>
      <c r="L37" s="174"/>
      <c r="O37" s="195"/>
    </row>
    <row r="38" spans="1:15" ht="12" customHeight="1">
      <c r="A38" s="440" t="s">
        <v>82</v>
      </c>
      <c r="B38" s="55"/>
      <c r="C38" s="29"/>
      <c r="D38" s="429" t="s">
        <v>34</v>
      </c>
      <c r="E38" s="196" t="s">
        <v>20</v>
      </c>
      <c r="F38" s="196" t="s">
        <v>43</v>
      </c>
      <c r="G38" s="196" t="s">
        <v>1</v>
      </c>
      <c r="H38" s="429" t="s">
        <v>35</v>
      </c>
      <c r="I38" s="428" t="s">
        <v>33</v>
      </c>
      <c r="J38" s="55"/>
      <c r="K38" s="55"/>
      <c r="L38" s="55"/>
    </row>
    <row r="39" spans="1:15" ht="12" customHeight="1">
      <c r="A39" s="42"/>
      <c r="B39" s="183"/>
      <c r="C39" s="189"/>
      <c r="D39" s="175"/>
      <c r="E39" s="175"/>
      <c r="F39" s="175"/>
      <c r="G39" s="175"/>
      <c r="H39" s="175"/>
      <c r="I39" s="330"/>
      <c r="J39" s="192"/>
      <c r="K39" s="194"/>
      <c r="L39" s="193"/>
    </row>
    <row r="40" spans="1:15" ht="12" customHeight="1">
      <c r="A40" s="542" t="s">
        <v>251</v>
      </c>
      <c r="B40" s="240"/>
      <c r="C40" s="241"/>
      <c r="D40" s="304">
        <v>16916</v>
      </c>
      <c r="E40" s="304">
        <v>48713</v>
      </c>
      <c r="F40" s="304">
        <v>74326</v>
      </c>
      <c r="G40" s="304">
        <v>59337</v>
      </c>
      <c r="H40" s="304">
        <v>46625</v>
      </c>
      <c r="I40" s="255">
        <v>245917</v>
      </c>
      <c r="J40" s="25"/>
      <c r="K40" s="55"/>
      <c r="L40" s="56"/>
    </row>
    <row r="41" spans="1:15" ht="12" customHeight="1">
      <c r="A41" s="542" t="s">
        <v>262</v>
      </c>
      <c r="B41" s="240"/>
      <c r="C41" s="241"/>
      <c r="D41" s="304">
        <v>20684</v>
      </c>
      <c r="E41" s="304">
        <v>59864</v>
      </c>
      <c r="F41" s="304">
        <v>65376</v>
      </c>
      <c r="G41" s="304">
        <v>68911</v>
      </c>
      <c r="H41" s="304">
        <v>44193</v>
      </c>
      <c r="I41" s="304">
        <v>259028</v>
      </c>
      <c r="J41" s="25"/>
      <c r="K41" s="55"/>
      <c r="L41" s="56"/>
    </row>
    <row r="42" spans="1:15" ht="12" customHeight="1">
      <c r="A42" s="529">
        <f>Titles!A22</f>
        <v>2025</v>
      </c>
      <c r="B42" s="487" t="s">
        <v>40</v>
      </c>
      <c r="C42" s="242"/>
      <c r="D42" s="36">
        <v>17723</v>
      </c>
      <c r="E42" s="36">
        <v>55668</v>
      </c>
      <c r="F42" s="36">
        <v>50269.999999999993</v>
      </c>
      <c r="G42" s="21">
        <v>65826</v>
      </c>
      <c r="H42" s="22">
        <v>40541</v>
      </c>
      <c r="I42" s="190">
        <f t="shared" ref="I42:I45" si="3">IF(D42="","",SUM(D42:H42))</f>
        <v>230028</v>
      </c>
      <c r="J42" s="25"/>
      <c r="K42" s="55"/>
      <c r="L42" s="56"/>
    </row>
    <row r="43" spans="1:15" ht="12" customHeight="1">
      <c r="A43" s="530"/>
      <c r="B43" s="484" t="s">
        <v>44</v>
      </c>
      <c r="C43" s="235"/>
      <c r="D43" s="36">
        <v>21002.000000000004</v>
      </c>
      <c r="E43" s="36">
        <v>59248</v>
      </c>
      <c r="F43" s="36">
        <v>69220</v>
      </c>
      <c r="G43" s="21">
        <v>78124.999999999985</v>
      </c>
      <c r="H43" s="22">
        <v>48447.999999999993</v>
      </c>
      <c r="I43" s="190">
        <f t="shared" si="3"/>
        <v>276043</v>
      </c>
      <c r="J43" s="25"/>
      <c r="K43" s="55"/>
      <c r="L43" s="56"/>
    </row>
    <row r="44" spans="1:15" ht="12" customHeight="1">
      <c r="A44" s="530"/>
      <c r="B44" s="484" t="s">
        <v>41</v>
      </c>
      <c r="C44" s="235"/>
      <c r="D44" s="36">
        <v>22799</v>
      </c>
      <c r="E44" s="36">
        <v>59724</v>
      </c>
      <c r="F44" s="36">
        <v>75271.999999999985</v>
      </c>
      <c r="G44" s="21">
        <v>67190</v>
      </c>
      <c r="H44" s="22">
        <v>47649.000000000007</v>
      </c>
      <c r="I44" s="190">
        <f t="shared" si="3"/>
        <v>272634</v>
      </c>
      <c r="J44" s="25"/>
      <c r="K44" s="55"/>
      <c r="L44" s="56"/>
    </row>
    <row r="45" spans="1:15" ht="12" customHeight="1">
      <c r="A45" s="530"/>
      <c r="B45" s="484" t="s">
        <v>42</v>
      </c>
      <c r="C45" s="235"/>
      <c r="D45" s="36">
        <v>21145</v>
      </c>
      <c r="E45" s="36">
        <v>63569.999999999993</v>
      </c>
      <c r="F45" s="36">
        <v>67241</v>
      </c>
      <c r="G45" s="21">
        <v>64938.999999999993</v>
      </c>
      <c r="H45" s="22">
        <v>40086</v>
      </c>
      <c r="I45" s="190">
        <f t="shared" si="3"/>
        <v>256981</v>
      </c>
      <c r="J45" s="25"/>
      <c r="K45" s="55"/>
      <c r="L45" s="56"/>
      <c r="M45" s="56"/>
    </row>
    <row r="46" spans="1:15" ht="12" customHeight="1">
      <c r="A46" s="530"/>
      <c r="B46" s="484"/>
      <c r="C46" s="235"/>
      <c r="D46" s="94"/>
      <c r="E46" s="94"/>
      <c r="F46" s="94"/>
      <c r="G46" s="94"/>
      <c r="H46" s="94"/>
      <c r="I46" s="165"/>
      <c r="J46" s="25"/>
      <c r="K46" s="55"/>
      <c r="L46" s="56"/>
    </row>
    <row r="47" spans="1:15" ht="12" customHeight="1">
      <c r="A47" s="530">
        <f>Titles!A23</f>
        <v>2026</v>
      </c>
      <c r="B47" s="487" t="s">
        <v>40</v>
      </c>
      <c r="C47" s="242"/>
      <c r="D47" s="91">
        <v>17658</v>
      </c>
      <c r="E47" s="91">
        <v>58799</v>
      </c>
      <c r="F47" s="91">
        <v>62248.999999999993</v>
      </c>
      <c r="G47" s="91">
        <v>60662.000000000007</v>
      </c>
      <c r="H47" s="91">
        <v>45181</v>
      </c>
      <c r="I47" s="91">
        <f>IF(D47="","",SUM(D47:H47))</f>
        <v>244549</v>
      </c>
      <c r="J47" s="25"/>
      <c r="K47" s="55"/>
      <c r="L47" s="56"/>
    </row>
    <row r="48" spans="1:15" ht="12" customHeight="1">
      <c r="A48" s="234"/>
      <c r="B48" s="484" t="s">
        <v>44</v>
      </c>
      <c r="C48" s="235"/>
      <c r="D48" s="94">
        <v>17490</v>
      </c>
      <c r="E48" s="94">
        <v>51123.000000000007</v>
      </c>
      <c r="F48" s="94">
        <v>70750.999999999985</v>
      </c>
      <c r="G48" s="94">
        <v>67557</v>
      </c>
      <c r="H48" s="94">
        <v>39768</v>
      </c>
      <c r="I48" s="94">
        <f t="shared" ref="I48:I50" si="4">IF(D48="","",SUM(D48:H48))</f>
        <v>246689</v>
      </c>
      <c r="J48" s="25"/>
      <c r="K48" s="55"/>
      <c r="L48" s="56"/>
    </row>
    <row r="49" spans="1:12" ht="12" customHeight="1">
      <c r="A49" s="234"/>
      <c r="B49" s="484" t="s">
        <v>41</v>
      </c>
      <c r="C49" s="235"/>
      <c r="D49" s="94">
        <v>19180</v>
      </c>
      <c r="E49" s="94">
        <v>65018</v>
      </c>
      <c r="F49" s="94">
        <v>49528</v>
      </c>
      <c r="G49" s="94">
        <v>67366.999999999985</v>
      </c>
      <c r="H49" s="94">
        <v>47010</v>
      </c>
      <c r="I49" s="94">
        <f t="shared" si="4"/>
        <v>248103</v>
      </c>
      <c r="J49" s="25"/>
      <c r="K49" s="55"/>
      <c r="L49" s="56"/>
    </row>
    <row r="50" spans="1:12" ht="12" customHeight="1" thickBot="1">
      <c r="A50" s="238"/>
      <c r="B50" s="486" t="s">
        <v>42</v>
      </c>
      <c r="C50" s="239"/>
      <c r="D50" s="158" t="s">
        <v>39</v>
      </c>
      <c r="E50" s="158" t="s">
        <v>39</v>
      </c>
      <c r="F50" s="158" t="s">
        <v>39</v>
      </c>
      <c r="G50" s="158" t="s">
        <v>39</v>
      </c>
      <c r="H50" s="158" t="s">
        <v>39</v>
      </c>
      <c r="I50" s="158" t="str">
        <f t="shared" si="4"/>
        <v/>
      </c>
      <c r="J50" s="25"/>
      <c r="K50" s="55"/>
      <c r="L50" s="56"/>
    </row>
    <row r="51" spans="1:12" ht="1.9" customHeight="1">
      <c r="A51" s="182"/>
      <c r="B51" s="182"/>
      <c r="C51" s="259"/>
      <c r="D51" s="55"/>
      <c r="E51" s="56"/>
      <c r="F51" s="56"/>
      <c r="G51" s="55"/>
      <c r="H51" s="260"/>
      <c r="I51" s="56"/>
      <c r="J51" s="55"/>
      <c r="K51" s="55"/>
      <c r="L51" s="56"/>
    </row>
    <row r="52" spans="1:12" s="7" customFormat="1" ht="12" customHeight="1">
      <c r="A52" s="292" t="str">
        <f>Titles!$A$12</f>
        <v>Données de 2024, 2025 et 2026 fondées sur les définitions du recensement de 2021.</v>
      </c>
      <c r="B52" s="182"/>
      <c r="C52" s="182"/>
      <c r="D52" s="182"/>
      <c r="E52" s="293"/>
      <c r="G52" s="182"/>
      <c r="H52" s="302"/>
      <c r="I52" s="182"/>
      <c r="J52" s="182"/>
      <c r="K52" s="246"/>
    </row>
    <row r="53" spans="1:12" s="8" customFormat="1" ht="11.5">
      <c r="A53" s="290" t="s">
        <v>184</v>
      </c>
      <c r="B53" s="72"/>
      <c r="C53" s="295"/>
      <c r="D53" s="261"/>
      <c r="E53" s="45"/>
      <c r="F53" s="261"/>
      <c r="G53" s="261"/>
      <c r="H53" s="296"/>
    </row>
    <row r="54" spans="1:12" s="252" customFormat="1" ht="10.9" customHeight="1">
      <c r="A54" s="262" t="s">
        <v>186</v>
      </c>
      <c r="B54" s="251"/>
      <c r="C54" s="251"/>
      <c r="D54" s="251"/>
      <c r="E54" s="794"/>
      <c r="F54" s="251"/>
      <c r="G54" s="251"/>
      <c r="H54" s="251"/>
    </row>
    <row r="55" spans="1:12" s="252" customFormat="1" ht="10.9" customHeight="1">
      <c r="B55" s="251"/>
      <c r="C55" s="251"/>
      <c r="D55" s="251"/>
      <c r="E55" s="794"/>
      <c r="F55" s="251"/>
      <c r="G55" s="251"/>
      <c r="H55" s="251"/>
    </row>
    <row r="56" spans="1:12" s="8" customFormat="1" ht="9.75" customHeight="1">
      <c r="A56" s="77"/>
      <c r="B56" s="138"/>
      <c r="C56" s="138"/>
      <c r="D56" s="138"/>
      <c r="E56" s="794"/>
      <c r="F56"/>
      <c r="G56" s="138"/>
      <c r="H56" s="138"/>
      <c r="I56" s="138"/>
    </row>
    <row r="57" spans="1:12" ht="9.75" customHeight="1">
      <c r="E57" s="794"/>
    </row>
    <row r="58" spans="1:12">
      <c r="E58" s="794"/>
    </row>
  </sheetData>
  <phoneticPr fontId="11" type="noConversion"/>
  <pageMargins left="0.51181102362204722" right="0.51181102362204722" top="0.51181102362204722" bottom="0.51181102362204722" header="0.31496062992125984" footer="0.31496062992125984"/>
  <pageSetup scale="9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41"/>
  <sheetViews>
    <sheetView showGridLines="0" showZeros="0" zoomScale="112" zoomScaleNormal="112" workbookViewId="0"/>
  </sheetViews>
  <sheetFormatPr defaultColWidth="11.53515625" defaultRowHeight="15.5"/>
  <cols>
    <col min="1" max="1" width="4.765625" customWidth="1"/>
    <col min="2" max="3" width="8.23046875" customWidth="1"/>
    <col min="4" max="4" width="9.765625" customWidth="1"/>
    <col min="5" max="5" width="10.23046875" customWidth="1"/>
    <col min="6" max="6" width="10.765625" customWidth="1"/>
    <col min="7" max="7" width="12.765625" customWidth="1"/>
    <col min="8" max="8" width="9.765625" customWidth="1"/>
  </cols>
  <sheetData>
    <row r="1" spans="1:8" ht="16.149999999999999" customHeight="1">
      <c r="A1" s="350" t="s">
        <v>126</v>
      </c>
      <c r="B1" s="351"/>
      <c r="C1" s="351"/>
      <c r="D1" s="351"/>
      <c r="E1" s="351"/>
      <c r="F1" s="351"/>
      <c r="G1" s="351"/>
      <c r="H1" s="352"/>
    </row>
    <row r="2" spans="1:8" ht="16.149999999999999" customHeight="1">
      <c r="A2" s="353" t="s">
        <v>127</v>
      </c>
      <c r="B2" s="354"/>
      <c r="C2" s="354"/>
      <c r="D2" s="354"/>
      <c r="E2" s="354"/>
      <c r="F2" s="354"/>
      <c r="G2" s="354"/>
      <c r="H2" s="355"/>
    </row>
    <row r="3" spans="1:8" ht="31.5" customHeight="1" thickBot="1">
      <c r="A3" s="353" t="s">
        <v>117</v>
      </c>
      <c r="B3" s="421"/>
      <c r="C3" s="421"/>
      <c r="D3" s="421"/>
      <c r="E3" s="421"/>
      <c r="F3" s="421"/>
      <c r="G3" s="421"/>
      <c r="H3" s="422"/>
    </row>
    <row r="4" spans="1:8" ht="12" customHeight="1">
      <c r="A4" s="66" t="s">
        <v>82</v>
      </c>
      <c r="B4" s="78"/>
      <c r="C4" s="100"/>
      <c r="D4" s="817" t="s">
        <v>154</v>
      </c>
      <c r="E4" s="101" t="s">
        <v>90</v>
      </c>
      <c r="F4" s="101" t="s">
        <v>92</v>
      </c>
      <c r="G4" s="101" t="s">
        <v>93</v>
      </c>
      <c r="H4" s="86" t="s">
        <v>33</v>
      </c>
    </row>
    <row r="5" spans="1:8" ht="12" customHeight="1">
      <c r="A5" s="69"/>
      <c r="B5" s="76"/>
      <c r="C5" s="84"/>
      <c r="D5" s="818"/>
      <c r="E5" s="81" t="s">
        <v>91</v>
      </c>
      <c r="F5" s="81"/>
      <c r="G5" s="81"/>
      <c r="H5" s="325"/>
    </row>
    <row r="6" spans="1:8" ht="12" customHeight="1">
      <c r="A6" s="69"/>
      <c r="B6" s="76"/>
      <c r="C6" s="84"/>
      <c r="D6" s="818"/>
      <c r="E6" s="82"/>
      <c r="F6" s="82"/>
      <c r="G6" s="82"/>
      <c r="H6" s="87"/>
    </row>
    <row r="7" spans="1:8" ht="12" customHeight="1">
      <c r="A7" s="118"/>
      <c r="B7" s="114"/>
      <c r="C7" s="119"/>
      <c r="D7" s="119"/>
      <c r="E7" s="117"/>
      <c r="F7" s="119"/>
      <c r="G7" s="117"/>
      <c r="H7" s="121"/>
    </row>
    <row r="8" spans="1:8" ht="12" customHeight="1">
      <c r="A8" s="541" t="s">
        <v>249</v>
      </c>
      <c r="B8" s="122"/>
      <c r="C8" s="141"/>
      <c r="D8" s="303">
        <v>978</v>
      </c>
      <c r="E8" s="303">
        <v>1139</v>
      </c>
      <c r="F8" s="303">
        <v>7159</v>
      </c>
      <c r="G8" s="303">
        <v>4547</v>
      </c>
      <c r="H8" s="478">
        <v>13823</v>
      </c>
    </row>
    <row r="9" spans="1:8" ht="12" customHeight="1">
      <c r="A9" s="542" t="s">
        <v>262</v>
      </c>
      <c r="B9" s="76"/>
      <c r="C9" s="84"/>
      <c r="D9" s="303">
        <v>1672</v>
      </c>
      <c r="E9" s="303">
        <v>1694</v>
      </c>
      <c r="F9" s="303">
        <v>7381</v>
      </c>
      <c r="G9" s="303">
        <v>6169</v>
      </c>
      <c r="H9" s="478">
        <v>16916</v>
      </c>
    </row>
    <row r="10" spans="1:8" ht="12" customHeight="1">
      <c r="A10" s="90">
        <f>Titles!A22</f>
        <v>2025</v>
      </c>
      <c r="B10" s="481" t="s">
        <v>40</v>
      </c>
      <c r="C10" s="129"/>
      <c r="D10" s="91">
        <v>1241</v>
      </c>
      <c r="E10" s="91">
        <v>2060</v>
      </c>
      <c r="F10" s="91">
        <v>7990</v>
      </c>
      <c r="G10" s="164">
        <v>6432</v>
      </c>
      <c r="H10" s="164">
        <f t="shared" ref="H10:H17" si="0">IF(D10="","",SUM(D10:G10))</f>
        <v>17723</v>
      </c>
    </row>
    <row r="11" spans="1:8" ht="12" customHeight="1">
      <c r="A11" s="98"/>
      <c r="B11" s="479" t="s">
        <v>44</v>
      </c>
      <c r="C11" s="130"/>
      <c r="D11" s="94">
        <v>1781.0000000000002</v>
      </c>
      <c r="E11" s="94">
        <v>1367</v>
      </c>
      <c r="F11" s="94">
        <v>10742</v>
      </c>
      <c r="G11" s="94">
        <v>7112</v>
      </c>
      <c r="H11" s="165">
        <f t="shared" si="0"/>
        <v>21002</v>
      </c>
    </row>
    <row r="12" spans="1:8" ht="12" customHeight="1">
      <c r="A12" s="98"/>
      <c r="B12" s="479" t="s">
        <v>41</v>
      </c>
      <c r="C12" s="130"/>
      <c r="D12" s="94">
        <v>1476</v>
      </c>
      <c r="E12" s="94">
        <v>2522.9999999999995</v>
      </c>
      <c r="F12" s="94">
        <v>10655.000000000002</v>
      </c>
      <c r="G12" s="94">
        <v>8145</v>
      </c>
      <c r="H12" s="165">
        <f t="shared" si="0"/>
        <v>22799</v>
      </c>
    </row>
    <row r="13" spans="1:8" ht="12" customHeight="1" thickBot="1">
      <c r="A13" s="118"/>
      <c r="B13" s="480" t="s">
        <v>42</v>
      </c>
      <c r="C13" s="142"/>
      <c r="D13" s="158">
        <v>1654</v>
      </c>
      <c r="E13" s="158">
        <v>1141</v>
      </c>
      <c r="F13" s="158">
        <v>9635</v>
      </c>
      <c r="G13" s="158">
        <v>8715</v>
      </c>
      <c r="H13" s="165">
        <f t="shared" si="0"/>
        <v>21145</v>
      </c>
    </row>
    <row r="14" spans="1:8" ht="12" customHeight="1">
      <c r="A14" s="90">
        <f>Titles!A23</f>
        <v>2026</v>
      </c>
      <c r="B14" s="481" t="s">
        <v>40</v>
      </c>
      <c r="C14" s="129"/>
      <c r="D14" s="91">
        <v>1591</v>
      </c>
      <c r="E14" s="91">
        <v>2029.0000000000005</v>
      </c>
      <c r="F14" s="91">
        <v>6354</v>
      </c>
      <c r="G14" s="91">
        <v>7684</v>
      </c>
      <c r="H14" s="164">
        <f t="shared" si="0"/>
        <v>17658</v>
      </c>
    </row>
    <row r="15" spans="1:8" ht="12" customHeight="1">
      <c r="A15" s="98"/>
      <c r="B15" s="479" t="s">
        <v>44</v>
      </c>
      <c r="C15" s="130"/>
      <c r="D15" s="94">
        <v>2030.9999999999998</v>
      </c>
      <c r="E15" s="94">
        <v>2118</v>
      </c>
      <c r="F15" s="94">
        <v>7784.9999999999991</v>
      </c>
      <c r="G15" s="94">
        <v>5556</v>
      </c>
      <c r="H15" s="190">
        <f t="shared" si="0"/>
        <v>17490</v>
      </c>
    </row>
    <row r="16" spans="1:8" ht="12" customHeight="1">
      <c r="A16" s="98"/>
      <c r="B16" s="479" t="s">
        <v>41</v>
      </c>
      <c r="C16" s="130"/>
      <c r="D16" s="94">
        <v>1927</v>
      </c>
      <c r="E16" s="94">
        <v>1803.9999999999998</v>
      </c>
      <c r="F16" s="94">
        <v>7052</v>
      </c>
      <c r="G16" s="94">
        <v>8397</v>
      </c>
      <c r="H16" s="190">
        <f t="shared" si="0"/>
        <v>19180</v>
      </c>
    </row>
    <row r="17" spans="1:9" ht="12" customHeight="1" thickBot="1">
      <c r="A17" s="198"/>
      <c r="B17" s="482" t="s">
        <v>42</v>
      </c>
      <c r="C17" s="199"/>
      <c r="D17" s="158" t="s">
        <v>39</v>
      </c>
      <c r="E17" s="158" t="s">
        <v>39</v>
      </c>
      <c r="F17" s="158" t="s">
        <v>39</v>
      </c>
      <c r="G17" s="158" t="s">
        <v>39</v>
      </c>
      <c r="H17" s="167" t="str">
        <f t="shared" si="0"/>
        <v/>
      </c>
    </row>
    <row r="18" spans="1:9" ht="12" customHeight="1">
      <c r="A18" s="202"/>
      <c r="B18" s="73"/>
      <c r="C18" s="197"/>
      <c r="D18" s="197"/>
      <c r="E18" s="197"/>
      <c r="F18" s="197"/>
      <c r="G18" s="197"/>
      <c r="H18" s="197"/>
    </row>
    <row r="19" spans="1:9" ht="12" customHeight="1">
      <c r="A19" s="73"/>
      <c r="B19" s="73"/>
      <c r="C19" s="197"/>
      <c r="D19" s="197"/>
      <c r="E19" s="197"/>
      <c r="F19" s="197"/>
      <c r="G19" s="197"/>
      <c r="H19" s="197"/>
    </row>
    <row r="20" spans="1:9" ht="12" customHeight="1">
      <c r="A20" s="73"/>
      <c r="B20" s="73"/>
      <c r="C20" s="197"/>
      <c r="D20" s="197"/>
      <c r="E20" s="197"/>
      <c r="F20" s="197"/>
      <c r="G20" s="197"/>
      <c r="H20" s="197"/>
    </row>
    <row r="21" spans="1:9" ht="12" customHeight="1" thickBot="1">
      <c r="A21" s="203"/>
      <c r="B21" s="73"/>
      <c r="C21" s="197"/>
      <c r="D21" s="197"/>
      <c r="E21" s="197"/>
      <c r="F21" s="197"/>
      <c r="G21" s="197"/>
      <c r="H21" s="197"/>
    </row>
    <row r="22" spans="1:9" ht="16.149999999999999" customHeight="1">
      <c r="A22" s="350" t="s">
        <v>129</v>
      </c>
      <c r="B22" s="351"/>
      <c r="C22" s="351"/>
      <c r="D22" s="351"/>
      <c r="E22" s="351"/>
      <c r="F22" s="351"/>
      <c r="G22" s="352"/>
      <c r="H22" s="200"/>
    </row>
    <row r="23" spans="1:9" ht="16.149999999999999" customHeight="1">
      <c r="A23" s="353" t="s">
        <v>128</v>
      </c>
      <c r="B23" s="354"/>
      <c r="C23" s="354"/>
      <c r="D23" s="354"/>
      <c r="E23" s="354"/>
      <c r="F23" s="354"/>
      <c r="G23" s="355"/>
      <c r="H23" s="200"/>
    </row>
    <row r="24" spans="1:9" ht="16.149999999999999" customHeight="1">
      <c r="A24" s="353" t="s">
        <v>110</v>
      </c>
      <c r="B24" s="354"/>
      <c r="C24" s="354"/>
      <c r="D24" s="354"/>
      <c r="E24" s="354"/>
      <c r="F24" s="354"/>
      <c r="G24" s="355"/>
      <c r="H24" s="200"/>
    </row>
    <row r="25" spans="1:9" ht="16.149999999999999" customHeight="1">
      <c r="A25" s="356"/>
      <c r="B25" s="374"/>
      <c r="C25" s="374"/>
      <c r="D25" s="374"/>
      <c r="E25" s="374"/>
      <c r="F25" s="374"/>
      <c r="G25" s="375"/>
      <c r="H25" s="200"/>
    </row>
    <row r="26" spans="1:9" ht="16.149999999999999" customHeight="1" thickBot="1">
      <c r="A26" s="359"/>
      <c r="B26" s="423"/>
      <c r="C26" s="423"/>
      <c r="D26" s="423"/>
      <c r="E26" s="423"/>
      <c r="F26" s="423"/>
      <c r="G26" s="424"/>
      <c r="H26" s="201"/>
    </row>
    <row r="27" spans="1:9" ht="12" customHeight="1">
      <c r="A27" s="118" t="s">
        <v>82</v>
      </c>
      <c r="B27" s="78"/>
      <c r="C27" s="100"/>
      <c r="D27" s="231" t="s">
        <v>45</v>
      </c>
      <c r="E27" s="231" t="s">
        <v>46</v>
      </c>
      <c r="F27" s="231" t="s">
        <v>47</v>
      </c>
      <c r="G27" s="477" t="s">
        <v>33</v>
      </c>
      <c r="H27" s="197"/>
    </row>
    <row r="28" spans="1:9" ht="12" customHeight="1">
      <c r="A28" s="541" t="s">
        <v>249</v>
      </c>
      <c r="B28" s="122"/>
      <c r="C28" s="141"/>
      <c r="D28" s="303">
        <v>7104</v>
      </c>
      <c r="E28" s="303">
        <v>4619</v>
      </c>
      <c r="F28" s="303">
        <v>36022</v>
      </c>
      <c r="G28" s="478">
        <v>47745</v>
      </c>
      <c r="H28" s="197"/>
    </row>
    <row r="29" spans="1:9" ht="12" customHeight="1">
      <c r="A29" s="542" t="s">
        <v>262</v>
      </c>
      <c r="B29" s="76"/>
      <c r="C29" s="84"/>
      <c r="D29" s="303">
        <v>7191</v>
      </c>
      <c r="E29" s="303">
        <v>4319</v>
      </c>
      <c r="F29" s="303">
        <v>47827</v>
      </c>
      <c r="G29" s="478">
        <v>59337</v>
      </c>
      <c r="H29" s="197"/>
      <c r="I29" s="197"/>
    </row>
    <row r="30" spans="1:9" ht="12" customHeight="1">
      <c r="A30" s="90">
        <v>2025</v>
      </c>
      <c r="B30" s="481" t="s">
        <v>40</v>
      </c>
      <c r="C30" s="129"/>
      <c r="D30" s="91">
        <v>6227</v>
      </c>
      <c r="E30" s="91">
        <v>6183.9999999999991</v>
      </c>
      <c r="F30" s="91">
        <v>53415</v>
      </c>
      <c r="G30" s="164">
        <f t="shared" ref="G30:G37" si="1">IF(F30="","",SUM(D30:F30))</f>
        <v>65826</v>
      </c>
      <c r="H30" s="200"/>
    </row>
    <row r="31" spans="1:9" ht="12" customHeight="1">
      <c r="A31" s="98"/>
      <c r="B31" s="479" t="s">
        <v>44</v>
      </c>
      <c r="C31" s="130"/>
      <c r="D31" s="94">
        <v>7122</v>
      </c>
      <c r="E31" s="94">
        <v>6105</v>
      </c>
      <c r="F31" s="94">
        <v>64897.999999999993</v>
      </c>
      <c r="G31" s="165">
        <f t="shared" si="1"/>
        <v>78125</v>
      </c>
      <c r="H31" s="201"/>
    </row>
    <row r="32" spans="1:9" ht="12" customHeight="1">
      <c r="A32" s="98"/>
      <c r="B32" s="479" t="s">
        <v>41</v>
      </c>
      <c r="C32" s="130"/>
      <c r="D32" s="94">
        <v>9622</v>
      </c>
      <c r="E32" s="94">
        <v>6515.0000000000009</v>
      </c>
      <c r="F32" s="94">
        <v>51053</v>
      </c>
      <c r="G32" s="165">
        <f t="shared" si="1"/>
        <v>67190</v>
      </c>
      <c r="H32" s="197"/>
    </row>
    <row r="33" spans="1:11" ht="12" customHeight="1" thickBot="1">
      <c r="A33" s="118"/>
      <c r="B33" s="480" t="s">
        <v>42</v>
      </c>
      <c r="C33" s="142"/>
      <c r="D33" s="158">
        <v>8571</v>
      </c>
      <c r="E33" s="158">
        <v>5631</v>
      </c>
      <c r="F33" s="158">
        <v>50737</v>
      </c>
      <c r="G33" s="165">
        <f t="shared" si="1"/>
        <v>64939</v>
      </c>
      <c r="H33" s="197"/>
    </row>
    <row r="34" spans="1:11" ht="12" customHeight="1">
      <c r="A34" s="90">
        <v>2026</v>
      </c>
      <c r="B34" s="481" t="s">
        <v>40</v>
      </c>
      <c r="C34" s="129"/>
      <c r="D34" s="91">
        <v>8616.0000000000018</v>
      </c>
      <c r="E34" s="91">
        <v>4815</v>
      </c>
      <c r="F34" s="91">
        <v>47231.000000000007</v>
      </c>
      <c r="G34" s="164">
        <f t="shared" si="1"/>
        <v>60662.000000000007</v>
      </c>
      <c r="H34" s="200"/>
    </row>
    <row r="35" spans="1:11" ht="12" customHeight="1">
      <c r="A35" s="98"/>
      <c r="B35" s="479" t="s">
        <v>44</v>
      </c>
      <c r="C35" s="130"/>
      <c r="D35" s="94">
        <v>10918.000000000002</v>
      </c>
      <c r="E35" s="94">
        <v>8781</v>
      </c>
      <c r="F35" s="94">
        <v>47858</v>
      </c>
      <c r="G35" s="190">
        <f t="shared" si="1"/>
        <v>67557</v>
      </c>
      <c r="H35" s="201"/>
    </row>
    <row r="36" spans="1:11" ht="12" customHeight="1">
      <c r="A36" s="98"/>
      <c r="B36" s="479" t="s">
        <v>41</v>
      </c>
      <c r="C36" s="130"/>
      <c r="D36" s="94">
        <v>7667.0000000000009</v>
      </c>
      <c r="E36" s="94">
        <v>6040.9999999999991</v>
      </c>
      <c r="F36" s="94">
        <v>53659</v>
      </c>
      <c r="G36" s="190">
        <f t="shared" si="1"/>
        <v>67367</v>
      </c>
    </row>
    <row r="37" spans="1:11" ht="12" customHeight="1" thickBot="1">
      <c r="A37" s="198"/>
      <c r="B37" s="482" t="s">
        <v>42</v>
      </c>
      <c r="C37" s="199"/>
      <c r="D37" s="158" t="s">
        <v>39</v>
      </c>
      <c r="E37" s="158" t="s">
        <v>39</v>
      </c>
      <c r="F37" s="158" t="s">
        <v>39</v>
      </c>
      <c r="G37" s="167" t="str">
        <f t="shared" si="1"/>
        <v/>
      </c>
    </row>
    <row r="38" spans="1:11" s="7" customFormat="1" ht="12" customHeight="1">
      <c r="A38" s="292" t="str">
        <f>+Titles!A12</f>
        <v>Données de 2024, 2025 et 2026 fondées sur les définitions du recensement de 2021.</v>
      </c>
      <c r="B38" s="182"/>
      <c r="C38" s="182"/>
      <c r="D38" s="182"/>
      <c r="E38" s="293"/>
      <c r="G38" s="182"/>
      <c r="H38" s="302"/>
      <c r="I38" s="182"/>
      <c r="J38" s="182"/>
      <c r="K38" s="246"/>
    </row>
    <row r="39" spans="1:11" s="252" customFormat="1" ht="10.9" customHeight="1">
      <c r="A39" s="262" t="str">
        <f>+Titles!A10</f>
        <v>Source : Enquête sur les mises en chantier et les achèvements et Enquête sur les logements écoulés de la SCHL</v>
      </c>
      <c r="B39" s="251"/>
      <c r="C39" s="251"/>
      <c r="D39" s="251"/>
      <c r="E39" s="263"/>
      <c r="F39" s="251"/>
      <c r="G39" s="251"/>
      <c r="H39" s="251"/>
    </row>
    <row r="40" spans="1:11" ht="12" customHeight="1">
      <c r="A40" s="77"/>
      <c r="B40" s="138"/>
      <c r="C40" s="138"/>
      <c r="D40" s="138"/>
      <c r="E40" s="137"/>
      <c r="G40" s="138"/>
      <c r="H40" s="76"/>
      <c r="I40" s="76"/>
    </row>
    <row r="41" spans="1:11" ht="9.75" customHeight="1">
      <c r="H41" s="138"/>
      <c r="I41" s="138"/>
    </row>
  </sheetData>
  <mergeCells count="1">
    <mergeCell ref="D4:D6"/>
  </mergeCells>
  <phoneticPr fontId="11" type="noConversion"/>
  <pageMargins left="0.78740157480314965" right="0.51181102362204722" top="0.51181102362204722" bottom="0.51181102362204722" header="0.51181102362204722" footer="0.51181102362204722"/>
  <pageSetup orientation="portrait" r:id="rId1"/>
  <headerFooter alignWithMargins="0"/>
  <ignoredErrors>
    <ignoredError sqref="A15:A17 A11:A1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8"/>
  <sheetViews>
    <sheetView zoomScale="112" zoomScaleNormal="112" workbookViewId="0"/>
  </sheetViews>
  <sheetFormatPr defaultColWidth="8.765625" defaultRowHeight="15.5"/>
  <cols>
    <col min="1" max="16384" width="8.765625" style="449"/>
  </cols>
  <sheetData>
    <row r="1" spans="1:1" ht="17">
      <c r="A1" s="460" t="s">
        <v>141</v>
      </c>
    </row>
    <row r="3" spans="1:1">
      <c r="A3" s="449" t="s">
        <v>135</v>
      </c>
    </row>
    <row r="4" spans="1:1">
      <c r="A4" s="449" t="s">
        <v>136</v>
      </c>
    </row>
    <row r="5" spans="1:1">
      <c r="A5" s="461" t="s">
        <v>137</v>
      </c>
    </row>
    <row r="6" spans="1:1">
      <c r="A6" s="461" t="s">
        <v>138</v>
      </c>
    </row>
    <row r="7" spans="1:1">
      <c r="A7" s="461" t="s">
        <v>139</v>
      </c>
    </row>
    <row r="8" spans="1:1">
      <c r="A8" s="449" t="s">
        <v>140</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22"/>
  <sheetViews>
    <sheetView zoomScale="112" zoomScaleNormal="112" workbookViewId="0"/>
  </sheetViews>
  <sheetFormatPr defaultColWidth="8.765625" defaultRowHeight="15.5"/>
  <cols>
    <col min="1" max="1" width="144.765625" style="449" customWidth="1"/>
    <col min="2" max="16384" width="8.765625" style="449"/>
  </cols>
  <sheetData>
    <row r="1" spans="1:1" ht="17">
      <c r="A1" s="460" t="s">
        <v>143</v>
      </c>
    </row>
    <row r="2" spans="1:1" ht="124.5" customHeight="1">
      <c r="A2" s="459" t="s">
        <v>198</v>
      </c>
    </row>
    <row r="3" spans="1:1" ht="60" customHeight="1">
      <c r="A3" s="459"/>
    </row>
    <row r="4" spans="1:1" ht="35.25" customHeight="1">
      <c r="A4" s="459" t="s">
        <v>199</v>
      </c>
    </row>
    <row r="5" spans="1:1">
      <c r="A5" s="459"/>
    </row>
    <row r="6" spans="1:1" ht="31">
      <c r="A6" s="459" t="s">
        <v>200</v>
      </c>
    </row>
    <row r="8" spans="1:1" ht="17">
      <c r="A8" s="460" t="s">
        <v>201</v>
      </c>
    </row>
    <row r="9" spans="1:1">
      <c r="A9" s="569" t="s">
        <v>202</v>
      </c>
    </row>
    <row r="10" spans="1:1" ht="46.5">
      <c r="A10" s="570" t="s">
        <v>203</v>
      </c>
    </row>
    <row r="11" spans="1:1">
      <c r="A11" s="571" t="s">
        <v>204</v>
      </c>
    </row>
    <row r="12" spans="1:1" ht="31">
      <c r="A12" s="570" t="s">
        <v>205</v>
      </c>
    </row>
    <row r="13" spans="1:1">
      <c r="A13" s="570"/>
    </row>
    <row r="14" spans="1:1">
      <c r="A14" s="571" t="s">
        <v>206</v>
      </c>
    </row>
    <row r="15" spans="1:1" ht="31">
      <c r="A15" s="570" t="s">
        <v>207</v>
      </c>
    </row>
    <row r="16" spans="1:1">
      <c r="A16" s="570"/>
    </row>
    <row r="17" spans="1:1" ht="31">
      <c r="A17" s="570" t="s">
        <v>208</v>
      </c>
    </row>
    <row r="18" spans="1:1">
      <c r="A18" s="570"/>
    </row>
    <row r="19" spans="1:1">
      <c r="A19" s="571" t="s">
        <v>209</v>
      </c>
    </row>
    <row r="20" spans="1:1" ht="31">
      <c r="A20" s="570" t="s">
        <v>210</v>
      </c>
    </row>
    <row r="21" spans="1:1">
      <c r="A21" s="570"/>
    </row>
    <row r="22" spans="1:1">
      <c r="A22" s="572" t="s">
        <v>211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47"/>
  <sheetViews>
    <sheetView topLeftCell="A3" zoomScale="112" zoomScaleNormal="112" workbookViewId="0"/>
  </sheetViews>
  <sheetFormatPr defaultColWidth="8.765625" defaultRowHeight="15.5"/>
  <cols>
    <col min="1" max="1" width="163.07421875" style="449" customWidth="1"/>
    <col min="2" max="16384" width="8.765625" style="449"/>
  </cols>
  <sheetData>
    <row r="1" spans="1:1" ht="24.75" customHeight="1">
      <c r="A1" s="460" t="s">
        <v>142</v>
      </c>
    </row>
    <row r="2" spans="1:1" ht="44.25" customHeight="1">
      <c r="A2" s="570" t="s">
        <v>212</v>
      </c>
    </row>
    <row r="3" spans="1:1" ht="32.25" customHeight="1">
      <c r="A3" s="570" t="s">
        <v>213</v>
      </c>
    </row>
    <row r="4" spans="1:1" ht="24.75" customHeight="1">
      <c r="A4" s="572" t="s">
        <v>214</v>
      </c>
    </row>
    <row r="5" spans="1:1" ht="18.75" customHeight="1">
      <c r="A5" s="572"/>
    </row>
    <row r="6" spans="1:1" ht="26.25" customHeight="1">
      <c r="A6" s="570" t="s">
        <v>215</v>
      </c>
    </row>
    <row r="7" spans="1:1" ht="21.75" customHeight="1">
      <c r="A7" s="570"/>
    </row>
    <row r="8" spans="1:1" ht="24.75" customHeight="1">
      <c r="A8" s="570" t="s">
        <v>216</v>
      </c>
    </row>
    <row r="9" spans="1:1" ht="9.75" customHeight="1">
      <c r="A9" s="570"/>
    </row>
    <row r="10" spans="1:1" ht="25.5" customHeight="1">
      <c r="A10" s="572" t="s">
        <v>217</v>
      </c>
    </row>
    <row r="11" spans="1:1" ht="22.5" customHeight="1">
      <c r="A11" s="572"/>
    </row>
    <row r="12" spans="1:1" ht="42" customHeight="1">
      <c r="A12" s="570" t="s">
        <v>218</v>
      </c>
    </row>
    <row r="13" spans="1:1">
      <c r="A13" s="570"/>
    </row>
    <row r="14" spans="1:1">
      <c r="A14" s="572" t="s">
        <v>219</v>
      </c>
    </row>
    <row r="15" spans="1:1">
      <c r="A15" s="572"/>
    </row>
    <row r="16" spans="1:1">
      <c r="A16" s="572" t="s">
        <v>220</v>
      </c>
    </row>
    <row r="17" spans="1:1">
      <c r="A17" s="570" t="s">
        <v>221</v>
      </c>
    </row>
    <row r="18" spans="1:1" ht="31">
      <c r="A18" s="570" t="s">
        <v>222</v>
      </c>
    </row>
    <row r="19" spans="1:1">
      <c r="A19" s="572"/>
    </row>
    <row r="20" spans="1:1">
      <c r="A20" s="570"/>
    </row>
    <row r="21" spans="1:1">
      <c r="A21" s="571" t="s">
        <v>223</v>
      </c>
    </row>
    <row r="22" spans="1:1" ht="31">
      <c r="A22" s="570" t="s">
        <v>224</v>
      </c>
    </row>
    <row r="23" spans="1:1">
      <c r="A23" s="570"/>
    </row>
    <row r="24" spans="1:1" ht="46.5">
      <c r="A24" s="570" t="s">
        <v>225</v>
      </c>
    </row>
    <row r="25" spans="1:1">
      <c r="A25" s="570"/>
    </row>
    <row r="26" spans="1:1">
      <c r="A26" s="572" t="s">
        <v>226</v>
      </c>
    </row>
    <row r="27" spans="1:1">
      <c r="A27" s="572"/>
    </row>
    <row r="28" spans="1:1">
      <c r="A28" s="572" t="s">
        <v>227</v>
      </c>
    </row>
    <row r="29" spans="1:1">
      <c r="A29" s="572"/>
    </row>
    <row r="30" spans="1:1" ht="31">
      <c r="A30" s="570" t="s">
        <v>228</v>
      </c>
    </row>
    <row r="31" spans="1:1">
      <c r="A31" s="570"/>
    </row>
    <row r="32" spans="1:1" ht="31">
      <c r="A32" s="570" t="s">
        <v>229</v>
      </c>
    </row>
    <row r="33" spans="1:1">
      <c r="A33" s="570"/>
    </row>
    <row r="34" spans="1:1" ht="31">
      <c r="A34" s="570" t="s">
        <v>230</v>
      </c>
    </row>
    <row r="35" spans="1:1">
      <c r="A35" s="570"/>
    </row>
    <row r="36" spans="1:1">
      <c r="A36" s="570" t="s">
        <v>231</v>
      </c>
    </row>
    <row r="37" spans="1:1">
      <c r="A37" s="570"/>
    </row>
    <row r="38" spans="1:1">
      <c r="A38" s="572" t="s">
        <v>232</v>
      </c>
    </row>
    <row r="39" spans="1:1">
      <c r="A39" s="572"/>
    </row>
    <row r="40" spans="1:1" ht="46.5">
      <c r="A40" s="570" t="s">
        <v>233</v>
      </c>
    </row>
    <row r="42" spans="1:1" ht="17">
      <c r="A42" s="460" t="s">
        <v>144</v>
      </c>
    </row>
    <row r="43" spans="1:1">
      <c r="A43" s="449" t="s">
        <v>145</v>
      </c>
    </row>
    <row r="44" spans="1:1">
      <c r="A44" s="449" t="s">
        <v>234</v>
      </c>
    </row>
    <row r="45" spans="1:1" ht="31">
      <c r="A45" s="459" t="s">
        <v>235</v>
      </c>
    </row>
    <row r="46" spans="1:1">
      <c r="A46" s="449" t="s">
        <v>236</v>
      </c>
    </row>
    <row r="47" spans="1:1" ht="31">
      <c r="A47" s="459" t="s">
        <v>237</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7"/>
  <sheetViews>
    <sheetView zoomScale="112" zoomScaleNormal="112" workbookViewId="0"/>
  </sheetViews>
  <sheetFormatPr defaultColWidth="8.765625" defaultRowHeight="15.5"/>
  <cols>
    <col min="1" max="1" width="173.53515625" bestFit="1" customWidth="1"/>
  </cols>
  <sheetData>
    <row r="1" spans="1:1" ht="17">
      <c r="A1" s="460"/>
    </row>
    <row r="4" spans="1:1">
      <c r="A4" s="309"/>
    </row>
    <row r="5" spans="1:1" ht="36.75" customHeight="1">
      <c r="A5" s="462"/>
    </row>
    <row r="6" spans="1:1" ht="35.25" customHeight="1">
      <c r="A6" s="462"/>
    </row>
    <row r="7" spans="1:1" ht="39" customHeight="1">
      <c r="A7" s="46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CD18659841A4DBB86E5C629FA2B22" ma:contentTypeVersion="14" ma:contentTypeDescription="Create a new document." ma:contentTypeScope="" ma:versionID="7e69331fb79ec3d67a45958e841785e4">
  <xsd:schema xmlns:xsd="http://www.w3.org/2001/XMLSchema" xmlns:xs="http://www.w3.org/2001/XMLSchema" xmlns:p="http://schemas.microsoft.com/office/2006/metadata/properties" xmlns:ns1="http://schemas.microsoft.com/sharepoint/v3" xmlns:ns2="a4da3979-8acb-4a8e-bb9b-c1f5f1497131" xmlns:ns3="96ad5937-3f85-4497-bca1-dffeb12c2695" targetNamespace="http://schemas.microsoft.com/office/2006/metadata/properties" ma:root="true" ma:fieldsID="fed83598b1604b0bfa7fc66033bf7a02" ns1:_="" ns2:_="" ns3:_="">
    <xsd:import namespace="http://schemas.microsoft.com/sharepoint/v3"/>
    <xsd:import namespace="a4da3979-8acb-4a8e-bb9b-c1f5f1497131"/>
    <xsd:import namespace="96ad5937-3f85-4497-bca1-dffeb12c269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da3979-8acb-4a8e-bb9b-c1f5f14971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fd80b5-5c51-4f3a-abc1-25962529aad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6ad5937-3f85-4497-bca1-dffeb12c269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9bf9436-221d-4a4f-b835-fa4f5177b278}" ma:internalName="TaxCatchAll" ma:showField="CatchAllData" ma:web="96ad5937-3f85-4497-bca1-dffeb12c2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96ad5937-3f85-4497-bca1-dffeb12c2695" xsi:nil="true"/>
    <lcf76f155ced4ddcb4097134ff3c332f xmlns="a4da3979-8acb-4a8e-bb9b-c1f5f14971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0FDC4AF-361D-45DB-8934-7920FF4D0313}"/>
</file>

<file path=customXml/itemProps2.xml><?xml version="1.0" encoding="utf-8"?>
<ds:datastoreItem xmlns:ds="http://schemas.openxmlformats.org/officeDocument/2006/customXml" ds:itemID="{8BFB0EDE-5BFC-4518-8EE4-C1F07C7226CB}"/>
</file>

<file path=customXml/itemProps3.xml><?xml version="1.0" encoding="utf-8"?>
<ds:datastoreItem xmlns:ds="http://schemas.openxmlformats.org/officeDocument/2006/customXml" ds:itemID="{B3F133BF-63C0-40A7-84C6-CAAA501B8AE6}"/>
</file>

<file path=docMetadata/LabelInfo.xml><?xml version="1.0" encoding="utf-8"?>
<clbl:labelList xmlns:clbl="http://schemas.microsoft.com/office/2020/mipLabelMetadata">
  <clbl:label id="{a8836b4b-58b3-4dd7-84fd-8ebdbeb0a0c5}" enabled="1" method="Privileged" siteId="{38b7fc89-dbe8-4ed1-a78b-39dfb6a217a8}"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25</vt:i4>
      </vt:variant>
      <vt:variant>
        <vt:lpstr>Named Ranges</vt:lpstr>
      </vt:variant>
      <vt:variant>
        <vt:i4>19</vt:i4>
      </vt:variant>
    </vt:vector>
  </HeadingPairs>
  <TitlesOfParts>
    <vt:vector size="44" baseType="lpstr">
      <vt:lpstr>Titles</vt:lpstr>
      <vt:lpstr>Index</vt:lpstr>
      <vt:lpstr>Notes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Tables 17-18</vt:lpstr>
      <vt:lpstr>Tables 19-20</vt:lpstr>
      <vt:lpstr>Signes conventionnels </vt:lpstr>
      <vt:lpstr>Étendue et Géographie</vt:lpstr>
      <vt:lpstr>Concepts et définitions </vt:lpstr>
      <vt:lpstr> </vt:lpstr>
      <vt:lpstr>'Table 1'!Print_Area</vt:lpstr>
      <vt:lpstr>'Table 10'!Print_Area</vt:lpstr>
      <vt:lpstr>'Table 11'!Print_Area</vt:lpstr>
      <vt:lpstr>'Table 12'!Print_Area</vt:lpstr>
      <vt:lpstr>'Table 13'!Print_Area</vt:lpstr>
      <vt:lpstr>'Table 14'!Print_Area</vt:lpstr>
      <vt:lpstr>'Table 15'!Print_Area</vt:lpstr>
      <vt:lpstr>'Table 16'!Print_Area</vt:lpstr>
      <vt:lpstr>'Table 2'!Print_Area</vt:lpstr>
      <vt:lpstr>'Table 3'!Print_Area</vt:lpstr>
      <vt:lpstr>'Table 4'!Print_Area</vt:lpstr>
      <vt:lpstr>'Table 5'!Print_Area</vt:lpstr>
      <vt:lpstr>'Table 6'!Print_Area</vt:lpstr>
      <vt:lpstr>'Table 7'!Print_Area</vt:lpstr>
      <vt:lpstr>'Table 8'!Print_Area</vt:lpstr>
      <vt:lpstr>'Table 9'!Print_Area</vt:lpstr>
      <vt:lpstr>'Tables 17-18'!Print_Area</vt:lpstr>
      <vt:lpstr>'Tables 19-20'!Print_Area</vt:lpstr>
      <vt:lpst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2019-12-02T19:21:02Z</cp:lastPrinted>
  <dcterms:created xsi:type="dcterms:W3CDTF">2010-02-01T20:46:31Z</dcterms:created>
  <dcterms:modified xsi:type="dcterms:W3CDTF">2026-10-09T16:22:47Z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836b4b-58b3-4dd7-84fd-8ebdbeb0a0c5_Enabled">
    <vt:lpwstr>True</vt:lpwstr>
  </property>
  <property fmtid="{D5CDD505-2E9C-101B-9397-08002B2CF9AE}" pid="3" name="MSIP_Label_a8836b4b-58b3-4dd7-84fd-8ebdbeb0a0c5_SiteId">
    <vt:lpwstr>38b7fc89-dbe8-4ed1-a78b-39dfb6a217a8</vt:lpwstr>
  </property>
  <property fmtid="{D5CDD505-2E9C-101B-9397-08002B2CF9AE}" pid="4" name="MSIP_Label_a8836b4b-58b3-4dd7-84fd-8ebdbeb0a0c5_Owner">
    <vt:lpwstr>nnakhleh@cmhc-schl.gc.ca</vt:lpwstr>
  </property>
  <property fmtid="{D5CDD505-2E9C-101B-9397-08002B2CF9AE}" pid="5" name="MSIP_Label_a8836b4b-58b3-4dd7-84fd-8ebdbeb0a0c5_SetDate">
    <vt:lpwstr>2022-11-14T22:12:51.0155548Z</vt:lpwstr>
  </property>
  <property fmtid="{D5CDD505-2E9C-101B-9397-08002B2CF9AE}" pid="6" name="MSIP_Label_a8836b4b-58b3-4dd7-84fd-8ebdbeb0a0c5_Name">
    <vt:lpwstr>Unclassified</vt:lpwstr>
  </property>
  <property fmtid="{D5CDD505-2E9C-101B-9397-08002B2CF9AE}" pid="7" name="MSIP_Label_a8836b4b-58b3-4dd7-84fd-8ebdbeb0a0c5_Application">
    <vt:lpwstr>Microsoft Azure Information Protection</vt:lpwstr>
  </property>
  <property fmtid="{D5CDD505-2E9C-101B-9397-08002B2CF9AE}" pid="8" name="MSIP_Label_a8836b4b-58b3-4dd7-84fd-8ebdbeb0a0c5_ActionId">
    <vt:lpwstr>ca343fa9-daaf-41b9-88ca-70cfdf02e80e</vt:lpwstr>
  </property>
  <property fmtid="{D5CDD505-2E9C-101B-9397-08002B2CF9AE}" pid="9" name="MSIP_Label_a8836b4b-58b3-4dd7-84fd-8ebdbeb0a0c5_Extended_MSFT_Method">
    <vt:lpwstr>Manual</vt:lpwstr>
  </property>
  <property fmtid="{D5CDD505-2E9C-101B-9397-08002B2CF9AE}" pid="10" name="Sensitivity">
    <vt:lpwstr>Unclassified</vt:lpwstr>
  </property>
  <property fmtid="{D5CDD505-2E9C-101B-9397-08002B2CF9AE}" pid="11" name="ContentTypeId">
    <vt:lpwstr>0x0101007C4CD18659841A4DBB86E5C629FA2B22</vt:lpwstr>
  </property>
</Properties>
</file>